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mboy\Documents\Ed tax research\Windham Town and County\"/>
    </mc:Choice>
  </mc:AlternateContent>
  <xr:revisionPtr revIDLastSave="0" documentId="8_{4CC4BD6F-5293-44D5-9448-EBCBC512C18B}" xr6:coauthVersionLast="45" xr6:coauthVersionMax="45" xr10:uidLastSave="{00000000-0000-0000-0000-000000000000}"/>
  <bookViews>
    <workbookView xWindow="-110" yWindow="-110" windowWidth="19420" windowHeight="10420" xr2:uid="{EC5BE676-300D-4D86-B4AA-D2AC5944AD5C}"/>
  </bookViews>
  <sheets>
    <sheet name="Sheet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5" i="1" l="1"/>
  <c r="N16" i="1"/>
  <c r="N17" i="1"/>
  <c r="N18" i="1"/>
  <c r="N19" i="1"/>
  <c r="N20" i="1"/>
  <c r="M16" i="1"/>
  <c r="M17" i="1"/>
  <c r="M18" i="1"/>
  <c r="M19" i="1"/>
  <c r="M20" i="1"/>
  <c r="M15" i="1"/>
  <c r="L28" i="1"/>
  <c r="L29" i="1"/>
  <c r="L30" i="1"/>
  <c r="L16" i="1"/>
  <c r="L17" i="1"/>
  <c r="L18" i="1"/>
  <c r="L19" i="1"/>
  <c r="L20" i="1"/>
  <c r="L15" i="1"/>
  <c r="H30" i="1"/>
  <c r="H28" i="1"/>
  <c r="H15" i="1"/>
  <c r="N12" i="1"/>
  <c r="M12" i="1"/>
  <c r="S12" i="1" s="1"/>
  <c r="L12" i="1"/>
  <c r="H12" i="1"/>
  <c r="N11" i="1"/>
  <c r="M11" i="1"/>
  <c r="Q11" i="1" s="1"/>
  <c r="L11" i="1"/>
  <c r="H11" i="1"/>
  <c r="N10" i="1"/>
  <c r="M10" i="1"/>
  <c r="Q10" i="1" s="1"/>
  <c r="L10" i="1"/>
  <c r="H10" i="1"/>
  <c r="N9" i="1"/>
  <c r="M9" i="1"/>
  <c r="S9" i="1" s="1"/>
  <c r="L9" i="1"/>
  <c r="H9" i="1"/>
  <c r="N8" i="1"/>
  <c r="M8" i="1"/>
  <c r="S8" i="1" s="1"/>
  <c r="L8" i="1"/>
  <c r="H8" i="1"/>
  <c r="N7" i="1"/>
  <c r="M7" i="1"/>
  <c r="S7" i="1" s="1"/>
  <c r="L7" i="1"/>
  <c r="H7" i="1"/>
  <c r="N6" i="1"/>
  <c r="M6" i="1"/>
  <c r="S6" i="1" s="1"/>
  <c r="L6" i="1"/>
  <c r="H6" i="1"/>
  <c r="N5" i="1"/>
  <c r="M5" i="1"/>
  <c r="Q5" i="1" s="1"/>
  <c r="L5" i="1"/>
  <c r="H5" i="1"/>
  <c r="N4" i="1"/>
  <c r="M4" i="1"/>
  <c r="S4" i="1" s="1"/>
  <c r="L4" i="1"/>
  <c r="H4" i="1"/>
  <c r="N25" i="1"/>
  <c r="M25" i="1"/>
  <c r="S25" i="1" s="1"/>
  <c r="L25" i="1"/>
  <c r="H25" i="1"/>
  <c r="N27" i="1"/>
  <c r="M27" i="1"/>
  <c r="S27" i="1" s="1"/>
  <c r="L27" i="1"/>
  <c r="H27" i="1"/>
  <c r="N26" i="1"/>
  <c r="M26" i="1"/>
  <c r="S26" i="1" s="1"/>
  <c r="L26" i="1"/>
  <c r="H26" i="1"/>
  <c r="N29" i="1"/>
  <c r="M29" i="1"/>
  <c r="S29" i="1" s="1"/>
  <c r="H29" i="1"/>
  <c r="N31" i="1"/>
  <c r="M31" i="1"/>
  <c r="S31" i="1" s="1"/>
  <c r="L31" i="1"/>
  <c r="H31" i="1"/>
  <c r="T17" i="1"/>
  <c r="V30" i="1"/>
  <c r="V28" i="1"/>
  <c r="Q9" i="1" l="1"/>
  <c r="Q29" i="1"/>
  <c r="S5" i="1"/>
  <c r="Q27" i="1"/>
  <c r="Q26" i="1"/>
  <c r="Q8" i="1"/>
  <c r="S10" i="1"/>
  <c r="Q12" i="1"/>
  <c r="S11" i="1"/>
  <c r="Q7" i="1"/>
  <c r="Q6" i="1"/>
  <c r="Q4" i="1"/>
  <c r="Q25" i="1"/>
  <c r="Q31" i="1"/>
</calcChain>
</file>

<file path=xl/sharedStrings.xml><?xml version="1.0" encoding="utf-8"?>
<sst xmlns="http://schemas.openxmlformats.org/spreadsheetml/2006/main" count="83" uniqueCount="44">
  <si>
    <t>Windham</t>
  </si>
  <si>
    <t>PK-6</t>
  </si>
  <si>
    <t>Jamaica</t>
  </si>
  <si>
    <t>Townshend</t>
  </si>
  <si>
    <t>Dummerston</t>
  </si>
  <si>
    <t>PK-8</t>
  </si>
  <si>
    <t>Putney</t>
  </si>
  <si>
    <t>Athens</t>
  </si>
  <si>
    <t>none</t>
  </si>
  <si>
    <t>Newfane</t>
  </si>
  <si>
    <t>Grafton</t>
  </si>
  <si>
    <t>Brookline</t>
  </si>
  <si>
    <t>Do not operate a school, tuition all students grades K-12</t>
  </si>
  <si>
    <t>Stratton</t>
  </si>
  <si>
    <t>Winhall</t>
  </si>
  <si>
    <t>Bennington</t>
  </si>
  <si>
    <t>Rutland</t>
  </si>
  <si>
    <t>Searsburg</t>
  </si>
  <si>
    <t>Ira</t>
  </si>
  <si>
    <t>Sandgate</t>
  </si>
  <si>
    <t>Woodford</t>
  </si>
  <si>
    <t>Holland</t>
  </si>
  <si>
    <t>Orleans</t>
  </si>
  <si>
    <t>Stannard</t>
  </si>
  <si>
    <t>Caledonia</t>
  </si>
  <si>
    <t>Jay</t>
  </si>
  <si>
    <t>Westfield</t>
  </si>
  <si>
    <t>Westmore</t>
  </si>
  <si>
    <t>Morgan</t>
  </si>
  <si>
    <t>Pittsford</t>
  </si>
  <si>
    <t>Homestead Education Taxes Collected</t>
  </si>
  <si>
    <t>Homestead Parcels</t>
  </si>
  <si>
    <t>AVG HS Tax per parcel</t>
  </si>
  <si>
    <t>Nonhomestead Education Taxes Collected</t>
  </si>
  <si>
    <t>Nonhomestead Parcels</t>
  </si>
  <si>
    <t>AVG NHS Ed tax per parcel</t>
  </si>
  <si>
    <t>Total Parcels</t>
  </si>
  <si>
    <t>AVG Total Ed Tax Per Parcel</t>
  </si>
  <si>
    <t>Municipal Taxes Collected</t>
  </si>
  <si>
    <t>AVG Mun Tax Per Parcel</t>
  </si>
  <si>
    <t>% NHS</t>
  </si>
  <si>
    <t>Homestead Education Tax Rate</t>
  </si>
  <si>
    <t>Nonhomestead Education Tax Rate</t>
  </si>
  <si>
    <t>Municipal Tax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</si>
</sst>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3" fontId="0" fillId="0" borderId="0" xfId="0" applyNumberFormat="1"/>
    <xf numFmtId="44" fontId="0" fillId="0" borderId="0" xfId="0" applyNumberFormat="1"/>
    <xf numFmtId="10" fontId="0" fillId="0" borderId="0" xfId="0" applyNumberFormat="1"/>
    <xf numFmtId="9" fontId="0" fillId="0" borderId="0" xfId="0" applyNumberFormat="1"/>
    <xf numFmtId="3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ED44C-B890-424B-83DF-A92F4B981217}">
  <dimension ref="A1:AC33"/>
  <sheetViews>
    <sheetView tabSelected="1" zoomScale="50" zoomScaleNormal="50" workbookViewId="0">
      <selection activeCell="W30" sqref="W30"/>
    </sheetView>
  </sheetViews>
  <sheetFormatPr defaultRowHeight="14.5" x14ac:dyDescent="0.35"/>
  <cols>
    <col min="1" max="1" width="8.36328125" customWidth="1"/>
    <col min="2" max="2" width="4.90625" customWidth="1"/>
    <col min="3" max="3" width="1.7265625" customWidth="1"/>
    <col min="6" max="6" width="9.6328125" customWidth="1"/>
    <col min="9" max="10" width="10.81640625" customWidth="1"/>
    <col min="11" max="11" width="10.90625" customWidth="1"/>
    <col min="13" max="13" width="9.81640625" customWidth="1"/>
    <col min="16" max="16" width="12.1796875" customWidth="1"/>
    <col min="21" max="21" width="11.81640625" customWidth="1"/>
    <col min="22" max="22" width="11.90625" customWidth="1"/>
  </cols>
  <sheetData>
    <row r="1" spans="1:29" ht="43.5" customHeight="1" x14ac:dyDescent="0.35">
      <c r="F1" s="14" t="s">
        <v>30</v>
      </c>
      <c r="G1" s="14" t="s">
        <v>31</v>
      </c>
      <c r="H1" s="14" t="s">
        <v>32</v>
      </c>
      <c r="I1" s="14"/>
      <c r="J1" s="14" t="s">
        <v>33</v>
      </c>
      <c r="K1" s="14" t="s">
        <v>34</v>
      </c>
      <c r="L1" s="14" t="s">
        <v>35</v>
      </c>
      <c r="M1" s="14" t="s">
        <v>36</v>
      </c>
      <c r="N1" s="14" t="s">
        <v>37</v>
      </c>
      <c r="O1" s="14"/>
      <c r="P1" s="14" t="s">
        <v>38</v>
      </c>
      <c r="Q1" s="14" t="s">
        <v>39</v>
      </c>
      <c r="R1" s="14"/>
      <c r="S1" s="14" t="s">
        <v>40</v>
      </c>
      <c r="T1" s="15" t="s">
        <v>41</v>
      </c>
      <c r="U1" s="15" t="s">
        <v>42</v>
      </c>
      <c r="V1" s="15" t="s">
        <v>43</v>
      </c>
    </row>
    <row r="4" spans="1:29" x14ac:dyDescent="0.35">
      <c r="A4" t="s">
        <v>0</v>
      </c>
      <c r="B4" t="s">
        <v>0</v>
      </c>
      <c r="C4" t="s">
        <v>1</v>
      </c>
      <c r="F4" s="10">
        <v>617989</v>
      </c>
      <c r="G4" s="10">
        <v>141</v>
      </c>
      <c r="H4" s="10">
        <f t="shared" ref="H4:H12" si="0">F4/G4</f>
        <v>4382.9007092198581</v>
      </c>
      <c r="I4" s="10"/>
      <c r="J4" s="10">
        <v>1052082</v>
      </c>
      <c r="K4" s="10">
        <v>381</v>
      </c>
      <c r="L4" s="10">
        <f t="shared" ref="L4:L12" si="1">J4/K4</f>
        <v>2761.3700787401576</v>
      </c>
      <c r="M4" s="10">
        <f t="shared" ref="M4:M12" si="2">G4+K4</f>
        <v>522</v>
      </c>
      <c r="N4" s="10">
        <f t="shared" ref="N4:N20" si="3">(F4+J4)/(G4+K4)</f>
        <v>3199.3697318007662</v>
      </c>
      <c r="O4" s="10"/>
      <c r="P4" s="10">
        <v>998954</v>
      </c>
      <c r="Q4" s="10">
        <f t="shared" ref="Q4:Q12" si="4">P4/M4</f>
        <v>1913.7049808429119</v>
      </c>
      <c r="R4" s="10"/>
      <c r="S4" s="13">
        <f t="shared" ref="S4:S12" si="5">K4/M4</f>
        <v>0.72988505747126442</v>
      </c>
      <c r="T4">
        <v>2.1509999999999998</v>
      </c>
      <c r="U4">
        <v>1.5228999999999999</v>
      </c>
      <c r="V4">
        <v>1.0217000000000001</v>
      </c>
    </row>
    <row r="5" spans="1:29" x14ac:dyDescent="0.35">
      <c r="A5" t="s">
        <v>2</v>
      </c>
      <c r="B5" t="s">
        <v>0</v>
      </c>
      <c r="C5" t="s">
        <v>1</v>
      </c>
      <c r="F5" s="10">
        <v>1095093</v>
      </c>
      <c r="G5" s="10">
        <v>284</v>
      </c>
      <c r="H5" s="10">
        <f t="shared" si="0"/>
        <v>3855.961267605634</v>
      </c>
      <c r="I5" s="10"/>
      <c r="J5" s="10">
        <v>3073360</v>
      </c>
      <c r="K5" s="10">
        <v>958</v>
      </c>
      <c r="L5" s="10">
        <f t="shared" si="1"/>
        <v>3208.1002087682673</v>
      </c>
      <c r="M5" s="10">
        <f t="shared" si="2"/>
        <v>1242</v>
      </c>
      <c r="N5" s="10">
        <f t="shared" si="3"/>
        <v>3356.2423510466988</v>
      </c>
      <c r="O5" s="10"/>
      <c r="P5" s="10">
        <v>1090079</v>
      </c>
      <c r="Q5" s="10">
        <f t="shared" si="4"/>
        <v>877.6803542673108</v>
      </c>
      <c r="R5" s="10"/>
      <c r="S5" s="13">
        <f t="shared" si="5"/>
        <v>0.77133655394524958</v>
      </c>
      <c r="T5">
        <v>1.8234999999999999</v>
      </c>
      <c r="U5">
        <v>1.5706</v>
      </c>
      <c r="V5">
        <v>0.42649999999999999</v>
      </c>
    </row>
    <row r="6" spans="1:29" x14ac:dyDescent="0.35">
      <c r="A6" t="s">
        <v>3</v>
      </c>
      <c r="B6" t="s">
        <v>0</v>
      </c>
      <c r="C6" t="s">
        <v>1</v>
      </c>
      <c r="F6" s="10">
        <v>1382784</v>
      </c>
      <c r="G6" s="10">
        <v>360</v>
      </c>
      <c r="H6" s="10">
        <f t="shared" si="0"/>
        <v>3841.0666666666666</v>
      </c>
      <c r="I6" s="10"/>
      <c r="J6" s="10">
        <v>1791043</v>
      </c>
      <c r="K6" s="10">
        <v>644</v>
      </c>
      <c r="L6" s="10">
        <f t="shared" si="1"/>
        <v>2781.1226708074532</v>
      </c>
      <c r="M6" s="10">
        <f t="shared" si="2"/>
        <v>1004</v>
      </c>
      <c r="N6" s="10">
        <f t="shared" si="3"/>
        <v>3161.1822709163348</v>
      </c>
      <c r="O6" s="10"/>
      <c r="P6" s="10">
        <v>965952</v>
      </c>
      <c r="Q6" s="10">
        <f t="shared" si="4"/>
        <v>962.10358565737056</v>
      </c>
      <c r="R6" s="10"/>
      <c r="S6" s="13">
        <f t="shared" si="5"/>
        <v>0.64143426294820716</v>
      </c>
      <c r="T6">
        <v>1.8694</v>
      </c>
      <c r="U6">
        <v>1.6001000000000001</v>
      </c>
      <c r="V6">
        <v>0.51959999999999995</v>
      </c>
    </row>
    <row r="7" spans="1:29" x14ac:dyDescent="0.35">
      <c r="A7" t="s">
        <v>4</v>
      </c>
      <c r="B7" t="s">
        <v>0</v>
      </c>
      <c r="C7" t="s">
        <v>5</v>
      </c>
      <c r="F7" s="10">
        <v>2604881</v>
      </c>
      <c r="G7" s="10">
        <v>628</v>
      </c>
      <c r="H7" s="10">
        <f t="shared" si="0"/>
        <v>4147.8996815286628</v>
      </c>
      <c r="I7" s="10"/>
      <c r="J7" s="10">
        <v>1643650</v>
      </c>
      <c r="K7" s="10">
        <v>374</v>
      </c>
      <c r="L7" s="10">
        <f t="shared" si="1"/>
        <v>4394.7860962566847</v>
      </c>
      <c r="M7" s="10">
        <f t="shared" si="2"/>
        <v>1002</v>
      </c>
      <c r="N7" s="10">
        <f t="shared" si="3"/>
        <v>4240.0508982035926</v>
      </c>
      <c r="O7" s="10"/>
      <c r="P7" s="10">
        <v>878960</v>
      </c>
      <c r="Q7" s="10">
        <f t="shared" si="4"/>
        <v>877.20558882235525</v>
      </c>
      <c r="R7" s="10"/>
      <c r="S7" s="13">
        <f t="shared" si="5"/>
        <v>0.37325349301397204</v>
      </c>
      <c r="T7">
        <v>1.6469</v>
      </c>
      <c r="U7">
        <v>1.5374000000000001</v>
      </c>
      <c r="V7">
        <v>0.33300000000000002</v>
      </c>
    </row>
    <row r="8" spans="1:29" x14ac:dyDescent="0.35">
      <c r="A8" t="s">
        <v>6</v>
      </c>
      <c r="B8" t="s">
        <v>0</v>
      </c>
      <c r="C8" t="s">
        <v>5</v>
      </c>
      <c r="F8" s="10">
        <v>2198100</v>
      </c>
      <c r="G8" s="10">
        <v>549</v>
      </c>
      <c r="H8" s="10">
        <f t="shared" si="0"/>
        <v>4003.8251366120217</v>
      </c>
      <c r="I8" s="10"/>
      <c r="J8" s="10">
        <v>1806060</v>
      </c>
      <c r="K8" s="10">
        <v>449</v>
      </c>
      <c r="L8" s="10">
        <f t="shared" si="1"/>
        <v>4022.4053452115813</v>
      </c>
      <c r="M8" s="10">
        <f t="shared" si="2"/>
        <v>998</v>
      </c>
      <c r="N8" s="10">
        <f t="shared" si="3"/>
        <v>4012.1843687374749</v>
      </c>
      <c r="O8" s="10"/>
      <c r="P8" s="10">
        <v>1846651</v>
      </c>
      <c r="Q8" s="10">
        <f t="shared" si="4"/>
        <v>1850.3517034068136</v>
      </c>
      <c r="R8" s="10"/>
      <c r="S8" s="13">
        <f t="shared" si="5"/>
        <v>0.4498997995991984</v>
      </c>
      <c r="T8">
        <v>1.7125999999999999</v>
      </c>
      <c r="U8">
        <v>1.5988</v>
      </c>
      <c r="V8">
        <v>0.76800000000000002</v>
      </c>
    </row>
    <row r="9" spans="1:29" x14ac:dyDescent="0.35">
      <c r="A9" t="s">
        <v>7</v>
      </c>
      <c r="B9" t="s">
        <v>0</v>
      </c>
      <c r="C9" t="s">
        <v>8</v>
      </c>
      <c r="F9" s="10">
        <v>329562</v>
      </c>
      <c r="G9" s="10">
        <v>119</v>
      </c>
      <c r="H9" s="10">
        <f t="shared" si="0"/>
        <v>2769.4285714285716</v>
      </c>
      <c r="I9" s="10"/>
      <c r="J9" s="10">
        <v>230604</v>
      </c>
      <c r="K9" s="10">
        <v>133</v>
      </c>
      <c r="L9" s="10">
        <f t="shared" si="1"/>
        <v>1733.8646616541353</v>
      </c>
      <c r="M9" s="10">
        <f t="shared" si="2"/>
        <v>252</v>
      </c>
      <c r="N9" s="10">
        <f t="shared" si="3"/>
        <v>2222.8809523809523</v>
      </c>
      <c r="O9" s="10"/>
      <c r="P9" s="10">
        <v>465227</v>
      </c>
      <c r="Q9" s="10">
        <f t="shared" si="4"/>
        <v>1846.1388888888889</v>
      </c>
      <c r="R9" s="10"/>
      <c r="S9" s="13">
        <f t="shared" si="5"/>
        <v>0.52777777777777779</v>
      </c>
      <c r="T9">
        <v>1.5757000000000001</v>
      </c>
      <c r="U9">
        <v>1.458</v>
      </c>
      <c r="V9">
        <v>1.27</v>
      </c>
    </row>
    <row r="10" spans="1:29" x14ac:dyDescent="0.35">
      <c r="A10" t="s">
        <v>9</v>
      </c>
      <c r="B10" t="s">
        <v>0</v>
      </c>
      <c r="C10" t="s">
        <v>8</v>
      </c>
      <c r="F10" s="10">
        <v>2098680</v>
      </c>
      <c r="G10" s="10">
        <v>534</v>
      </c>
      <c r="H10" s="10">
        <f t="shared" si="0"/>
        <v>3930.1123595505619</v>
      </c>
      <c r="I10" s="10"/>
      <c r="J10" s="10">
        <v>2160741</v>
      </c>
      <c r="K10" s="10">
        <v>748</v>
      </c>
      <c r="L10" s="10">
        <f t="shared" si="1"/>
        <v>2888.6911764705883</v>
      </c>
      <c r="M10" s="10">
        <f t="shared" si="2"/>
        <v>1282</v>
      </c>
      <c r="N10" s="10">
        <f t="shared" si="3"/>
        <v>3322.4812792511702</v>
      </c>
      <c r="O10" s="10"/>
      <c r="P10" s="10">
        <v>1464331</v>
      </c>
      <c r="Q10" s="10">
        <f t="shared" si="4"/>
        <v>1142.2238689547582</v>
      </c>
      <c r="R10" s="10"/>
      <c r="S10" s="13">
        <f t="shared" si="5"/>
        <v>0.58346333853354138</v>
      </c>
      <c r="T10">
        <v>1.8347</v>
      </c>
      <c r="U10">
        <v>1.625</v>
      </c>
      <c r="V10">
        <v>0.59430000000000005</v>
      </c>
    </row>
    <row r="11" spans="1:29" x14ac:dyDescent="0.35">
      <c r="A11" t="s">
        <v>10</v>
      </c>
      <c r="B11" t="s">
        <v>0</v>
      </c>
      <c r="C11" t="s">
        <v>8</v>
      </c>
      <c r="F11" s="10">
        <v>873380</v>
      </c>
      <c r="G11" s="10">
        <v>198</v>
      </c>
      <c r="H11" s="10">
        <f t="shared" si="0"/>
        <v>4411.0101010101007</v>
      </c>
      <c r="I11" s="10"/>
      <c r="J11" s="10">
        <v>1484807</v>
      </c>
      <c r="K11" s="10">
        <v>402</v>
      </c>
      <c r="L11" s="10">
        <f t="shared" si="1"/>
        <v>3693.549751243781</v>
      </c>
      <c r="M11" s="10">
        <f t="shared" si="2"/>
        <v>600</v>
      </c>
      <c r="N11" s="10">
        <f t="shared" si="3"/>
        <v>3930.3116666666665</v>
      </c>
      <c r="O11" s="10"/>
      <c r="P11" s="10">
        <v>1017446</v>
      </c>
      <c r="Q11" s="10">
        <f t="shared" si="4"/>
        <v>1695.7433333333333</v>
      </c>
      <c r="R11" s="10"/>
      <c r="S11" s="13">
        <f t="shared" si="5"/>
        <v>0.67</v>
      </c>
      <c r="T11">
        <v>1.5350999999999999</v>
      </c>
      <c r="U11">
        <v>1.4269000000000001</v>
      </c>
      <c r="V11">
        <v>0.63890000000000002</v>
      </c>
    </row>
    <row r="12" spans="1:29" x14ac:dyDescent="0.35">
      <c r="A12" t="s">
        <v>11</v>
      </c>
      <c r="B12" t="s">
        <v>0</v>
      </c>
      <c r="C12" t="s">
        <v>8</v>
      </c>
      <c r="F12" s="10">
        <v>873380</v>
      </c>
      <c r="G12" s="10">
        <v>198</v>
      </c>
      <c r="H12" s="10">
        <f t="shared" si="0"/>
        <v>4411.0101010101007</v>
      </c>
      <c r="I12" s="10"/>
      <c r="J12" s="10">
        <v>1484807</v>
      </c>
      <c r="K12" s="10">
        <v>402</v>
      </c>
      <c r="L12" s="10">
        <f t="shared" si="1"/>
        <v>3693.549751243781</v>
      </c>
      <c r="M12" s="10">
        <f t="shared" si="2"/>
        <v>600</v>
      </c>
      <c r="N12" s="10">
        <f t="shared" si="3"/>
        <v>3930.3116666666665</v>
      </c>
      <c r="O12" s="10"/>
      <c r="P12" s="10">
        <v>1017446</v>
      </c>
      <c r="Q12" s="10">
        <f t="shared" si="4"/>
        <v>1695.7433333333333</v>
      </c>
      <c r="R12" s="10"/>
      <c r="S12" s="13">
        <f t="shared" si="5"/>
        <v>0.67</v>
      </c>
      <c r="T12">
        <v>1.5350999999999999</v>
      </c>
      <c r="U12">
        <v>1.4269000000000001</v>
      </c>
      <c r="V12">
        <v>0.63890000000000002</v>
      </c>
    </row>
    <row r="13" spans="1:29" x14ac:dyDescent="0.35">
      <c r="N13" s="10"/>
    </row>
    <row r="14" spans="1:29" x14ac:dyDescent="0.35">
      <c r="A14" t="s">
        <v>12</v>
      </c>
      <c r="N14" s="10"/>
    </row>
    <row r="15" spans="1:29" x14ac:dyDescent="0.35">
      <c r="A15" t="s">
        <v>13</v>
      </c>
      <c r="B15" t="s">
        <v>0</v>
      </c>
      <c r="C15" t="s">
        <v>8</v>
      </c>
      <c r="F15" s="10">
        <v>510716</v>
      </c>
      <c r="G15" s="10">
        <v>73</v>
      </c>
      <c r="H15" s="10">
        <f>F15/G15</f>
        <v>6996.1095890410961</v>
      </c>
      <c r="I15" s="10"/>
      <c r="J15" s="10">
        <v>12575405</v>
      </c>
      <c r="K15" s="10">
        <v>1504</v>
      </c>
      <c r="L15" s="10">
        <f t="shared" ref="L15:L20" si="6">J15/K15</f>
        <v>8361.3065159574471</v>
      </c>
      <c r="M15" s="10">
        <f t="shared" ref="M15:M20" si="7">G15+K15</f>
        <v>1577</v>
      </c>
      <c r="N15" s="10">
        <f t="shared" si="3"/>
        <v>8298.1109701965761</v>
      </c>
      <c r="O15" s="10"/>
      <c r="P15" s="10"/>
      <c r="Q15" s="10"/>
      <c r="R15" s="10"/>
      <c r="S15" s="10"/>
      <c r="T15">
        <v>1.9019999999999999</v>
      </c>
      <c r="U15">
        <v>1.6756</v>
      </c>
      <c r="V15">
        <v>0.1208</v>
      </c>
      <c r="X15" s="10"/>
      <c r="Y15" s="10"/>
      <c r="AB15" s="11"/>
      <c r="AC15" s="12"/>
    </row>
    <row r="16" spans="1:29" x14ac:dyDescent="0.35">
      <c r="A16" t="s">
        <v>14</v>
      </c>
      <c r="B16" t="s">
        <v>15</v>
      </c>
      <c r="C16" t="s">
        <v>8</v>
      </c>
      <c r="F16" s="10">
        <v>1250402</v>
      </c>
      <c r="G16" s="10">
        <v>245</v>
      </c>
      <c r="H16" s="10">
        <v>5104</v>
      </c>
      <c r="I16" s="10"/>
      <c r="J16" s="10">
        <v>10319998</v>
      </c>
      <c r="K16" s="10">
        <v>1642</v>
      </c>
      <c r="L16" s="10">
        <f t="shared" si="6"/>
        <v>6285.0170523751522</v>
      </c>
      <c r="M16" s="10">
        <f t="shared" si="7"/>
        <v>1887</v>
      </c>
      <c r="N16" s="10">
        <f t="shared" si="3"/>
        <v>6131.6375198728138</v>
      </c>
      <c r="O16" s="10"/>
      <c r="P16" s="10"/>
      <c r="Q16" s="10"/>
      <c r="R16" s="10"/>
      <c r="S16" s="10"/>
      <c r="T16">
        <v>1.7101999999999999</v>
      </c>
      <c r="U16">
        <v>1.6457999999999999</v>
      </c>
      <c r="V16">
        <v>0.41220000000000001</v>
      </c>
      <c r="X16" s="10"/>
      <c r="Y16" s="10"/>
      <c r="AB16" s="11"/>
      <c r="AC16" s="12"/>
    </row>
    <row r="17" spans="1:29" x14ac:dyDescent="0.35">
      <c r="A17" t="s">
        <v>29</v>
      </c>
      <c r="B17" t="s">
        <v>16</v>
      </c>
      <c r="C17" t="s">
        <v>8</v>
      </c>
      <c r="F17" s="10">
        <v>443689</v>
      </c>
      <c r="G17" s="10">
        <v>159</v>
      </c>
      <c r="H17" s="10">
        <v>2790</v>
      </c>
      <c r="I17" s="10"/>
      <c r="J17" s="10">
        <v>2671224</v>
      </c>
      <c r="K17" s="10">
        <v>532</v>
      </c>
      <c r="L17" s="10">
        <f t="shared" si="6"/>
        <v>5021.0977443609027</v>
      </c>
      <c r="M17" s="10">
        <f t="shared" si="7"/>
        <v>691</v>
      </c>
      <c r="N17" s="10">
        <f t="shared" si="3"/>
        <v>4507.8335745296672</v>
      </c>
      <c r="O17" s="10"/>
      <c r="P17" s="10"/>
      <c r="Q17" s="10"/>
      <c r="R17" s="10"/>
      <c r="S17" s="10"/>
      <c r="T17" s="10">
        <f>(F17+J17)/(G17+K17)</f>
        <v>4507.8335745296672</v>
      </c>
      <c r="U17" s="10"/>
      <c r="V17" s="10"/>
      <c r="W17" s="10"/>
      <c r="X17" s="10"/>
      <c r="Y17" s="13"/>
    </row>
    <row r="18" spans="1:29" x14ac:dyDescent="0.35">
      <c r="A18" t="s">
        <v>17</v>
      </c>
      <c r="B18" t="s">
        <v>15</v>
      </c>
      <c r="C18" t="s">
        <v>8</v>
      </c>
      <c r="F18" s="10">
        <v>77777</v>
      </c>
      <c r="G18" s="10">
        <v>37</v>
      </c>
      <c r="H18" s="10">
        <v>2102</v>
      </c>
      <c r="I18" s="10"/>
      <c r="J18" s="10">
        <v>578235</v>
      </c>
      <c r="K18" s="10">
        <v>123</v>
      </c>
      <c r="L18" s="10">
        <f t="shared" si="6"/>
        <v>4701.0975609756097</v>
      </c>
      <c r="M18" s="10">
        <f t="shared" si="7"/>
        <v>160</v>
      </c>
      <c r="N18" s="10">
        <f t="shared" si="3"/>
        <v>4100.0749999999998</v>
      </c>
      <c r="O18" s="10"/>
      <c r="P18" s="10"/>
      <c r="Q18" s="10"/>
      <c r="R18" s="10"/>
      <c r="S18" s="10"/>
      <c r="T18">
        <v>1.5044</v>
      </c>
      <c r="U18">
        <v>1.5674999999999999</v>
      </c>
      <c r="V18">
        <v>0.51959999999999995</v>
      </c>
      <c r="X18" s="10"/>
      <c r="Y18" s="10"/>
      <c r="AB18" s="11"/>
      <c r="AC18" s="12"/>
    </row>
    <row r="19" spans="1:29" x14ac:dyDescent="0.35">
      <c r="A19" t="s">
        <v>18</v>
      </c>
      <c r="B19" t="s">
        <v>16</v>
      </c>
      <c r="C19" t="s">
        <v>8</v>
      </c>
      <c r="F19" s="10">
        <v>423204</v>
      </c>
      <c r="G19" s="10">
        <v>141</v>
      </c>
      <c r="H19" s="10">
        <v>3001</v>
      </c>
      <c r="I19" s="10"/>
      <c r="J19" s="10">
        <v>222860</v>
      </c>
      <c r="K19" s="10">
        <v>137</v>
      </c>
      <c r="L19" s="10">
        <f t="shared" si="6"/>
        <v>1626.7153284671533</v>
      </c>
      <c r="M19" s="10">
        <f t="shared" si="7"/>
        <v>278</v>
      </c>
      <c r="N19" s="10">
        <f t="shared" si="3"/>
        <v>2323.9712230215828</v>
      </c>
      <c r="O19" s="10"/>
      <c r="P19" s="10"/>
      <c r="Q19" s="10"/>
      <c r="R19" s="10"/>
      <c r="S19" s="10"/>
      <c r="T19">
        <v>1.357</v>
      </c>
      <c r="U19">
        <v>1.5792999999999999</v>
      </c>
      <c r="V19">
        <v>0.47249999999999998</v>
      </c>
      <c r="X19" s="10"/>
      <c r="Y19" s="10"/>
      <c r="AB19" s="11"/>
      <c r="AC19" s="12"/>
    </row>
    <row r="20" spans="1:29" x14ac:dyDescent="0.35">
      <c r="A20" t="s">
        <v>15</v>
      </c>
      <c r="B20" t="s">
        <v>19</v>
      </c>
      <c r="C20" s="10"/>
      <c r="D20" s="10"/>
      <c r="F20" s="10">
        <v>274010</v>
      </c>
      <c r="G20" s="10">
        <v>121</v>
      </c>
      <c r="H20" s="10">
        <v>2265</v>
      </c>
      <c r="I20" s="10"/>
      <c r="J20" s="10">
        <v>547330</v>
      </c>
      <c r="K20" s="10">
        <v>227</v>
      </c>
      <c r="L20" s="10">
        <f t="shared" si="6"/>
        <v>2411.1453744493392</v>
      </c>
      <c r="M20" s="10">
        <f t="shared" si="7"/>
        <v>348</v>
      </c>
      <c r="N20" s="10">
        <f t="shared" si="3"/>
        <v>2360.1724137931033</v>
      </c>
      <c r="O20" s="10"/>
      <c r="P20" s="10"/>
      <c r="Q20" s="10"/>
      <c r="R20" s="10"/>
      <c r="S20" s="10"/>
      <c r="T20">
        <v>1.1235999999999999</v>
      </c>
      <c r="U20">
        <v>1.3996999999999999</v>
      </c>
      <c r="V20">
        <v>0.76019999999999999</v>
      </c>
      <c r="X20" s="10"/>
      <c r="Y20" s="10"/>
      <c r="AB20" s="11"/>
      <c r="AC20" s="12"/>
    </row>
    <row r="25" spans="1:29" x14ac:dyDescent="0.35">
      <c r="A25" t="s">
        <v>20</v>
      </c>
      <c r="B25" t="s">
        <v>15</v>
      </c>
      <c r="C25" t="s">
        <v>1</v>
      </c>
      <c r="F25" s="10">
        <v>264676</v>
      </c>
      <c r="G25" s="10">
        <v>105</v>
      </c>
      <c r="H25" s="10">
        <f t="shared" ref="H25:H31" si="8">F25/G25</f>
        <v>2520.7238095238095</v>
      </c>
      <c r="I25" s="10"/>
      <c r="J25" s="10">
        <v>559671</v>
      </c>
      <c r="K25" s="10">
        <v>356</v>
      </c>
      <c r="L25" s="10">
        <f t="shared" ref="L25:L31" si="9">J25/K25</f>
        <v>1572.1095505617977</v>
      </c>
      <c r="M25" s="10">
        <f>G25+K25</f>
        <v>461</v>
      </c>
      <c r="N25" s="10">
        <f>(F25+J25)/(G25+K25)</f>
        <v>1788.1713665943601</v>
      </c>
      <c r="O25" s="10"/>
      <c r="P25" s="10">
        <v>68123</v>
      </c>
      <c r="Q25" s="10">
        <f>P25/M25</f>
        <v>147.77223427331887</v>
      </c>
      <c r="R25" s="10"/>
      <c r="S25" s="13">
        <f>K25/M25</f>
        <v>0.77223427331887207</v>
      </c>
      <c r="T25">
        <v>1.3028999999999999</v>
      </c>
      <c r="U25">
        <v>1.4946999999999999</v>
      </c>
      <c r="V25">
        <v>0.1187</v>
      </c>
    </row>
    <row r="26" spans="1:29" x14ac:dyDescent="0.35">
      <c r="A26" t="s">
        <v>21</v>
      </c>
      <c r="B26" t="s">
        <v>22</v>
      </c>
      <c r="C26" t="s">
        <v>1</v>
      </c>
      <c r="F26" s="10">
        <v>486389</v>
      </c>
      <c r="G26" s="10">
        <v>219</v>
      </c>
      <c r="H26" s="10">
        <f t="shared" si="8"/>
        <v>2220.9543378995436</v>
      </c>
      <c r="I26" s="10"/>
      <c r="J26" s="10">
        <v>482980</v>
      </c>
      <c r="K26" s="10">
        <v>290</v>
      </c>
      <c r="L26" s="10">
        <f t="shared" si="9"/>
        <v>1665.4482758620691</v>
      </c>
      <c r="M26" s="10">
        <f>G26+K26</f>
        <v>509</v>
      </c>
      <c r="N26" s="10">
        <f>(F26+J26)/(G26+K26)</f>
        <v>1904.4577603143418</v>
      </c>
      <c r="O26" s="10"/>
      <c r="P26" s="10">
        <v>573824</v>
      </c>
      <c r="Q26" s="10">
        <f>P26/M26</f>
        <v>1127.3555992141453</v>
      </c>
      <c r="R26" s="10"/>
      <c r="S26" s="13">
        <f>K26/M26</f>
        <v>0.56974459724950888</v>
      </c>
      <c r="T26">
        <v>1.6456</v>
      </c>
      <c r="U26">
        <v>1.7585999999999999</v>
      </c>
      <c r="V26">
        <v>1.0074000000000001</v>
      </c>
    </row>
    <row r="27" spans="1:29" x14ac:dyDescent="0.35">
      <c r="A27" s="1" t="s">
        <v>23</v>
      </c>
      <c r="B27" s="2" t="s">
        <v>24</v>
      </c>
      <c r="C27" t="s">
        <v>8</v>
      </c>
      <c r="F27" s="10">
        <v>482980</v>
      </c>
      <c r="G27" s="10">
        <v>72</v>
      </c>
      <c r="H27" s="10">
        <f t="shared" si="8"/>
        <v>6708.0555555555557</v>
      </c>
      <c r="I27" s="10"/>
      <c r="J27" s="10">
        <v>482980</v>
      </c>
      <c r="K27" s="10">
        <v>100</v>
      </c>
      <c r="L27" s="10">
        <f t="shared" si="9"/>
        <v>4829.8</v>
      </c>
      <c r="M27" s="10">
        <f>G27+K27</f>
        <v>172</v>
      </c>
      <c r="N27" s="10">
        <f>(F27+J27)/(G27+K27)</f>
        <v>5616.0465116279074</v>
      </c>
      <c r="O27" s="10"/>
      <c r="P27" s="10">
        <v>168616</v>
      </c>
      <c r="Q27" s="10">
        <f>P27/M27</f>
        <v>980.32558139534888</v>
      </c>
      <c r="R27" s="10"/>
      <c r="S27" s="13">
        <f>K27/M27</f>
        <v>0.58139534883720934</v>
      </c>
      <c r="T27">
        <v>1.4221999999999999</v>
      </c>
      <c r="U27">
        <v>1.6285000000000001</v>
      </c>
      <c r="V27">
        <v>0.92</v>
      </c>
    </row>
    <row r="28" spans="1:29" x14ac:dyDescent="0.35">
      <c r="A28" s="1" t="s">
        <v>25</v>
      </c>
      <c r="B28" s="2" t="s">
        <v>22</v>
      </c>
      <c r="C28" s="3" t="s">
        <v>8</v>
      </c>
      <c r="F28" s="10">
        <v>470808</v>
      </c>
      <c r="G28" s="10">
        <v>157</v>
      </c>
      <c r="H28" s="10">
        <f t="shared" si="8"/>
        <v>2998.7770700636943</v>
      </c>
      <c r="J28" s="10">
        <v>4531099</v>
      </c>
      <c r="K28" s="10">
        <v>743</v>
      </c>
      <c r="L28" s="10">
        <f t="shared" si="9"/>
        <v>6098.3835800807537</v>
      </c>
      <c r="M28" s="10">
        <v>982984</v>
      </c>
      <c r="N28">
        <v>1.4751000000000001</v>
      </c>
      <c r="O28">
        <v>1.5631999999999999</v>
      </c>
      <c r="P28">
        <v>0.29659999999999997</v>
      </c>
      <c r="Q28">
        <v>2.9999999999999997E-4</v>
      </c>
      <c r="R28" s="10">
        <v>994</v>
      </c>
      <c r="S28" s="10">
        <v>0</v>
      </c>
      <c r="T28">
        <v>0</v>
      </c>
      <c r="V28" s="11">
        <f>(J28/K28)</f>
        <v>6098.3835800807537</v>
      </c>
      <c r="W28" s="12"/>
    </row>
    <row r="29" spans="1:29" x14ac:dyDescent="0.35">
      <c r="A29" s="4" t="s">
        <v>26</v>
      </c>
      <c r="B29" s="5" t="s">
        <v>22</v>
      </c>
      <c r="C29" s="6" t="s">
        <v>8</v>
      </c>
      <c r="F29" s="10">
        <v>477794</v>
      </c>
      <c r="G29" s="10">
        <v>177</v>
      </c>
      <c r="H29" s="10">
        <f t="shared" si="8"/>
        <v>2699.4011299435028</v>
      </c>
      <c r="I29" s="10"/>
      <c r="J29" s="10">
        <v>550133</v>
      </c>
      <c r="K29" s="10">
        <v>276</v>
      </c>
      <c r="L29" s="10">
        <f t="shared" si="9"/>
        <v>1993.2355072463768</v>
      </c>
      <c r="M29" s="10">
        <f>G29+K29</f>
        <v>453</v>
      </c>
      <c r="N29" s="10">
        <f>(F29+J29)/(G29+K29)</f>
        <v>2269.1545253863133</v>
      </c>
      <c r="O29" s="10"/>
      <c r="P29" s="10">
        <v>511518</v>
      </c>
      <c r="Q29" s="10">
        <f>P29/M29</f>
        <v>1129.1788079470198</v>
      </c>
      <c r="R29" s="10"/>
      <c r="S29" s="13">
        <f>K29/M29</f>
        <v>0.60927152317880795</v>
      </c>
      <c r="T29">
        <v>1.39</v>
      </c>
      <c r="U29">
        <v>1.4682999999999999</v>
      </c>
      <c r="V29">
        <v>0.70309999999999995</v>
      </c>
    </row>
    <row r="30" spans="1:29" x14ac:dyDescent="0.35">
      <c r="A30" s="7" t="s">
        <v>27</v>
      </c>
      <c r="B30" s="8" t="s">
        <v>22</v>
      </c>
      <c r="C30" s="9" t="s">
        <v>8</v>
      </c>
      <c r="F30" s="10">
        <v>458096</v>
      </c>
      <c r="G30" s="10">
        <v>143</v>
      </c>
      <c r="H30" s="10">
        <f t="shared" si="8"/>
        <v>3203.4685314685316</v>
      </c>
      <c r="J30" s="10">
        <v>1760012</v>
      </c>
      <c r="K30" s="10">
        <v>548</v>
      </c>
      <c r="L30" s="10">
        <f t="shared" si="9"/>
        <v>3211.7007299270072</v>
      </c>
      <c r="M30" s="10">
        <v>698717</v>
      </c>
      <c r="N30">
        <v>1.2372000000000001</v>
      </c>
      <c r="O30">
        <v>1.5136000000000001</v>
      </c>
      <c r="P30">
        <v>0.45629999999999998</v>
      </c>
      <c r="Q30">
        <v>1.5E-3</v>
      </c>
      <c r="R30" s="10">
        <v>2297</v>
      </c>
      <c r="S30" s="10">
        <v>0</v>
      </c>
      <c r="T30">
        <v>0</v>
      </c>
      <c r="V30" s="11">
        <f>(J30/K30)</f>
        <v>3211.7007299270072</v>
      </c>
      <c r="W30" s="12"/>
    </row>
    <row r="31" spans="1:29" x14ac:dyDescent="0.35">
      <c r="A31" s="4" t="s">
        <v>28</v>
      </c>
      <c r="B31" s="5" t="s">
        <v>22</v>
      </c>
      <c r="C31" s="6" t="s">
        <v>8</v>
      </c>
      <c r="F31" s="10">
        <v>669243</v>
      </c>
      <c r="G31" s="10">
        <v>235</v>
      </c>
      <c r="H31" s="10">
        <f t="shared" si="8"/>
        <v>2847.8425531914895</v>
      </c>
      <c r="I31" s="10"/>
      <c r="J31" s="10">
        <v>1870487</v>
      </c>
      <c r="K31" s="10">
        <v>616</v>
      </c>
      <c r="L31" s="10">
        <f t="shared" si="9"/>
        <v>3036.5048701298701</v>
      </c>
      <c r="M31" s="10">
        <f>G31+K31</f>
        <v>851</v>
      </c>
      <c r="N31" s="10">
        <f>(F31+J31)/(G31+K31)</f>
        <v>2984.4065804935371</v>
      </c>
      <c r="O31" s="10"/>
      <c r="P31" s="10">
        <v>411745</v>
      </c>
      <c r="Q31" s="10">
        <f>P31/M31</f>
        <v>483.83666274970625</v>
      </c>
      <c r="R31" s="10"/>
      <c r="S31" s="13">
        <f>K31/M31</f>
        <v>0.72385428907168037</v>
      </c>
      <c r="T31">
        <v>1.3817999999999999</v>
      </c>
      <c r="U31">
        <v>1.6027</v>
      </c>
      <c r="V31">
        <v>0.249</v>
      </c>
    </row>
    <row r="33" spans="1:3" x14ac:dyDescent="0.35">
      <c r="A33" t="s">
        <v>0</v>
      </c>
      <c r="B33" t="s">
        <v>0</v>
      </c>
      <c r="C33" t="s">
        <v>1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 Boyer</dc:creator>
  <cp:lastModifiedBy>Heath Boyer</cp:lastModifiedBy>
  <cp:lastPrinted>2020-02-05T02:14:32Z</cp:lastPrinted>
  <dcterms:created xsi:type="dcterms:W3CDTF">2020-02-05T02:10:37Z</dcterms:created>
  <dcterms:modified xsi:type="dcterms:W3CDTF">2020-02-06T21:28:20Z</dcterms:modified>
</cp:coreProperties>
</file>