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90" windowWidth="19440" windowHeight="8760" activeTab="1"/>
  </bookViews>
  <sheets>
    <sheet name="2019 GF " sheetId="1" r:id="rId1"/>
    <sheet name="GF Monthly Review" sheetId="2" r:id="rId2"/>
    <sheet name="Sheet1" sheetId="3" r:id="rId3"/>
  </sheets>
  <definedNames>
    <definedName name="_xlnm.Print_Area" localSheetId="0">'2019 GF '!$A$1:$F$155</definedName>
    <definedName name="_xlnm.Print_Area" localSheetId="1">'GF Monthly Review'!$A$1:$I$198</definedName>
    <definedName name="_xlnm.Print_Area" localSheetId="2">Sheet1!$A$1:$H$78</definedName>
    <definedName name="_xlnm.Print_Titles" localSheetId="0">'2019 GF '!$1:$1</definedName>
  </definedNames>
  <calcPr calcId="145621"/>
</workbook>
</file>

<file path=xl/calcChain.xml><?xml version="1.0" encoding="utf-8"?>
<calcChain xmlns="http://schemas.openxmlformats.org/spreadsheetml/2006/main">
  <c r="I72" i="3" l="1"/>
  <c r="Q149" i="2"/>
  <c r="E163" i="2"/>
  <c r="Q147" i="2"/>
  <c r="M155" i="2"/>
  <c r="I156" i="2"/>
  <c r="K166" i="2"/>
  <c r="O166" i="2"/>
  <c r="H155" i="2"/>
  <c r="D56" i="3"/>
  <c r="D163" i="2"/>
  <c r="E55" i="3"/>
  <c r="E54" i="3"/>
  <c r="E53" i="3"/>
  <c r="E41" i="3"/>
  <c r="E40" i="3"/>
  <c r="F37" i="3"/>
  <c r="E35" i="3"/>
  <c r="E36" i="3"/>
  <c r="D37" i="3"/>
  <c r="C37" i="3"/>
  <c r="E20" i="3"/>
  <c r="E37" i="3" l="1"/>
  <c r="C78" i="3"/>
  <c r="F66" i="3"/>
  <c r="D66" i="3"/>
  <c r="C66" i="3"/>
  <c r="E65" i="3"/>
  <c r="E64" i="3"/>
  <c r="F61" i="3"/>
  <c r="D61" i="3"/>
  <c r="C61" i="3"/>
  <c r="E60" i="3"/>
  <c r="E59" i="3"/>
  <c r="F56" i="3"/>
  <c r="C56" i="3"/>
  <c r="F50" i="3"/>
  <c r="D50" i="3"/>
  <c r="C50" i="3"/>
  <c r="E49" i="3"/>
  <c r="F42" i="3"/>
  <c r="D42" i="3"/>
  <c r="C42" i="3"/>
  <c r="F32" i="3"/>
  <c r="D32" i="3"/>
  <c r="C32" i="3"/>
  <c r="E30" i="3"/>
  <c r="E29" i="3"/>
  <c r="F26" i="3"/>
  <c r="D26" i="3"/>
  <c r="C26" i="3"/>
  <c r="E26" i="3"/>
  <c r="F22" i="3"/>
  <c r="D22" i="3"/>
  <c r="C22" i="3"/>
  <c r="E21" i="3"/>
  <c r="F17" i="3"/>
  <c r="D17" i="3"/>
  <c r="C17" i="3"/>
  <c r="F12" i="3"/>
  <c r="D12" i="3"/>
  <c r="C12" i="3"/>
  <c r="E10" i="3"/>
  <c r="F7" i="3"/>
  <c r="D7" i="3"/>
  <c r="C7" i="3"/>
  <c r="D69" i="3" l="1"/>
  <c r="E32" i="3"/>
  <c r="E61" i="3"/>
  <c r="E66" i="3"/>
  <c r="E22" i="3"/>
  <c r="E56" i="3"/>
  <c r="E12" i="3"/>
  <c r="E50" i="3"/>
  <c r="F69" i="3"/>
  <c r="F72" i="3" s="1"/>
  <c r="E42" i="3"/>
  <c r="C69" i="3"/>
  <c r="E7" i="3"/>
  <c r="D184" i="2"/>
  <c r="F181" i="2"/>
  <c r="D181" i="2"/>
  <c r="C181" i="2"/>
  <c r="F176" i="2"/>
  <c r="D176" i="2"/>
  <c r="C176" i="2"/>
  <c r="F163" i="2"/>
  <c r="C163" i="2"/>
  <c r="F131" i="2"/>
  <c r="C131" i="2"/>
  <c r="D121" i="2"/>
  <c r="C121" i="2"/>
  <c r="F99" i="2"/>
  <c r="D99" i="2"/>
  <c r="C99" i="2"/>
  <c r="F80" i="2"/>
  <c r="D80" i="2"/>
  <c r="C80" i="2"/>
  <c r="C67" i="2"/>
  <c r="C54" i="2"/>
  <c r="C40" i="2"/>
  <c r="C19" i="2"/>
  <c r="C11" i="2"/>
  <c r="C184" i="2" l="1"/>
  <c r="E69" i="3"/>
  <c r="F25" i="2"/>
  <c r="D25" i="2"/>
  <c r="C25" i="2"/>
  <c r="C195" i="2"/>
  <c r="E146" i="2"/>
  <c r="E144" i="2"/>
  <c r="F121" i="2"/>
  <c r="F67" i="2"/>
  <c r="F54" i="2"/>
  <c r="F40" i="2"/>
  <c r="F19" i="2"/>
  <c r="F11" i="2"/>
  <c r="D11" i="2"/>
  <c r="D19" i="2"/>
  <c r="D40" i="2"/>
  <c r="D54" i="2"/>
  <c r="D67" i="2"/>
  <c r="D131" i="2"/>
  <c r="F184" i="2" l="1"/>
  <c r="F189" i="2" s="1"/>
  <c r="E175" i="2"/>
  <c r="E174" i="2"/>
  <c r="E173" i="2"/>
  <c r="E171" i="2"/>
  <c r="E170" i="2"/>
  <c r="E168" i="2"/>
  <c r="E167" i="2"/>
  <c r="E166" i="2"/>
  <c r="E176" i="2" s="1"/>
  <c r="E156" i="2"/>
  <c r="E184" i="2" s="1"/>
  <c r="E155" i="2"/>
  <c r="E154" i="2"/>
  <c r="E153" i="2"/>
  <c r="E152" i="2"/>
  <c r="E151" i="2"/>
  <c r="E150" i="2"/>
  <c r="E180" i="2" l="1"/>
  <c r="E179" i="2"/>
  <c r="E178" i="2"/>
  <c r="E130" i="2"/>
  <c r="E129" i="2"/>
  <c r="E128" i="2"/>
  <c r="E127" i="2"/>
  <c r="E126" i="2"/>
  <c r="E125" i="2"/>
  <c r="E13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97" i="2"/>
  <c r="E96" i="2"/>
  <c r="E95" i="2"/>
  <c r="E93" i="2"/>
  <c r="E86" i="2"/>
  <c r="E85" i="2"/>
  <c r="E79" i="2"/>
  <c r="E78" i="2"/>
  <c r="E77" i="2"/>
  <c r="E76" i="2"/>
  <c r="E73" i="2"/>
  <c r="E72" i="2"/>
  <c r="E70" i="2"/>
  <c r="E80" i="2" s="1"/>
  <c r="E65" i="2"/>
  <c r="E64" i="2"/>
  <c r="E63" i="2"/>
  <c r="E62" i="2"/>
  <c r="E61" i="2"/>
  <c r="E60" i="2"/>
  <c r="E59" i="2"/>
  <c r="E58" i="2"/>
  <c r="E57" i="2"/>
  <c r="E39" i="2"/>
  <c r="E38" i="2"/>
  <c r="E36" i="2"/>
  <c r="E35" i="2"/>
  <c r="E34" i="2"/>
  <c r="E33" i="2"/>
  <c r="E32" i="2"/>
  <c r="E30" i="2"/>
  <c r="E29" i="2"/>
  <c r="E28" i="2"/>
  <c r="E18" i="2"/>
  <c r="E17" i="2"/>
  <c r="E16" i="2"/>
  <c r="E15" i="2"/>
  <c r="E14" i="2"/>
  <c r="E10" i="2"/>
  <c r="E9" i="2"/>
  <c r="E8" i="2"/>
  <c r="E53" i="2"/>
  <c r="E54" i="2" s="1"/>
  <c r="E7" i="2"/>
  <c r="E6" i="2"/>
  <c r="E4" i="2"/>
  <c r="E99" i="2" l="1"/>
  <c r="E181" i="2"/>
  <c r="E40" i="2"/>
  <c r="E121" i="2"/>
  <c r="E19" i="2"/>
  <c r="E11" i="2"/>
  <c r="E67" i="2"/>
  <c r="C155" i="1" l="1"/>
  <c r="F148" i="1" s="1"/>
  <c r="F152" i="1"/>
  <c r="C146" i="1"/>
  <c r="F142" i="1"/>
  <c r="D142" i="1"/>
  <c r="C142" i="1"/>
  <c r="E142" i="1" s="1"/>
  <c r="E141" i="1"/>
  <c r="E140" i="1"/>
  <c r="E139" i="1"/>
  <c r="F137" i="1"/>
  <c r="D137" i="1"/>
  <c r="C137" i="1"/>
  <c r="E136" i="1"/>
  <c r="E135" i="1"/>
  <c r="E134" i="1"/>
  <c r="E133" i="1"/>
  <c r="E132" i="1"/>
  <c r="E131" i="1"/>
  <c r="E129" i="1"/>
  <c r="E128" i="1"/>
  <c r="E127" i="1"/>
  <c r="F125" i="1"/>
  <c r="D125" i="1"/>
  <c r="C125" i="1"/>
  <c r="E118" i="1"/>
  <c r="E117" i="1"/>
  <c r="E116" i="1"/>
  <c r="E115" i="1"/>
  <c r="E114" i="1"/>
  <c r="E113" i="1"/>
  <c r="E112" i="1"/>
  <c r="E110" i="1"/>
  <c r="F101" i="1"/>
  <c r="D101" i="1"/>
  <c r="C101" i="1"/>
  <c r="E101" i="1" s="1"/>
  <c r="E100" i="1"/>
  <c r="E99" i="1"/>
  <c r="E98" i="1"/>
  <c r="E97" i="1"/>
  <c r="E96" i="1"/>
  <c r="E95" i="1"/>
  <c r="E94" i="1"/>
  <c r="F92" i="1"/>
  <c r="D92" i="1"/>
  <c r="C92" i="1"/>
  <c r="E92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F70" i="1"/>
  <c r="D70" i="1"/>
  <c r="C70" i="1"/>
  <c r="E69" i="1"/>
  <c r="E68" i="1"/>
  <c r="E67" i="1"/>
  <c r="E66" i="1"/>
  <c r="E64" i="1"/>
  <c r="E63" i="1"/>
  <c r="E62" i="1"/>
  <c r="F60" i="1"/>
  <c r="D60" i="1"/>
  <c r="C60" i="1"/>
  <c r="E59" i="1"/>
  <c r="E58" i="1"/>
  <c r="E57" i="1"/>
  <c r="E56" i="1"/>
  <c r="E54" i="1"/>
  <c r="E53" i="1"/>
  <c r="E52" i="1"/>
  <c r="E50" i="1"/>
  <c r="F48" i="1"/>
  <c r="D48" i="1"/>
  <c r="C48" i="1"/>
  <c r="E47" i="1"/>
  <c r="E46" i="1"/>
  <c r="E45" i="1"/>
  <c r="E44" i="1"/>
  <c r="E43" i="1"/>
  <c r="E42" i="1"/>
  <c r="E41" i="1"/>
  <c r="E40" i="1"/>
  <c r="E39" i="1"/>
  <c r="E38" i="1"/>
  <c r="F36" i="1"/>
  <c r="D36" i="1"/>
  <c r="C36" i="1"/>
  <c r="E36" i="1" s="1"/>
  <c r="E35" i="1"/>
  <c r="E34" i="1"/>
  <c r="E32" i="1"/>
  <c r="E31" i="1"/>
  <c r="E30" i="1"/>
  <c r="E29" i="1"/>
  <c r="E28" i="1"/>
  <c r="E26" i="1"/>
  <c r="E25" i="1"/>
  <c r="E24" i="1"/>
  <c r="F22" i="1"/>
  <c r="D22" i="1"/>
  <c r="E22" i="1" s="1"/>
  <c r="C22" i="1"/>
  <c r="E21" i="1"/>
  <c r="E20" i="1"/>
  <c r="E19" i="1"/>
  <c r="E18" i="1"/>
  <c r="E17" i="1"/>
  <c r="F15" i="1"/>
  <c r="D15" i="1"/>
  <c r="D144" i="1" s="1"/>
  <c r="C15" i="1"/>
  <c r="E14" i="1"/>
  <c r="E13" i="1"/>
  <c r="E12" i="1"/>
  <c r="E11" i="1"/>
  <c r="E10" i="1"/>
  <c r="E9" i="1"/>
  <c r="E8" i="1"/>
  <c r="E7" i="1"/>
  <c r="E6" i="1"/>
  <c r="E4" i="1"/>
  <c r="F144" i="1" l="1"/>
  <c r="F146" i="1" s="1"/>
  <c r="E70" i="1"/>
  <c r="E15" i="1"/>
  <c r="E137" i="1"/>
  <c r="E48" i="1"/>
  <c r="E60" i="1"/>
  <c r="E125" i="1"/>
  <c r="E144" i="1"/>
  <c r="F151" i="1" l="1"/>
  <c r="F153" i="1" s="1"/>
  <c r="F147" i="1"/>
  <c r="F149" i="1" s="1"/>
  <c r="M49" i="1" l="1"/>
</calcChain>
</file>

<file path=xl/sharedStrings.xml><?xml version="1.0" encoding="utf-8"?>
<sst xmlns="http://schemas.openxmlformats.org/spreadsheetml/2006/main" count="439" uniqueCount="206">
  <si>
    <t>Library</t>
  </si>
  <si>
    <t>Auditors</t>
  </si>
  <si>
    <t>Mileage</t>
  </si>
  <si>
    <t>Payroll</t>
  </si>
  <si>
    <t>Seminar - Workshops</t>
  </si>
  <si>
    <t>Insurance</t>
  </si>
  <si>
    <t>Treasurer</t>
  </si>
  <si>
    <t>Legal Services</t>
  </si>
  <si>
    <t xml:space="preserve">     Commissioners</t>
  </si>
  <si>
    <t>LGS Ed Foundation</t>
  </si>
  <si>
    <t>Grace Cottage Foundation</t>
  </si>
  <si>
    <t>Health Care &amp; Rehab of VT &amp; NH</t>
  </si>
  <si>
    <t>Mountain Valley Medical Clinic</t>
  </si>
  <si>
    <t>Neighborhood Connections</t>
  </si>
  <si>
    <t>Southeastern Vermont Community</t>
  </si>
  <si>
    <t>Visiting Nurse of VT &amp; NH</t>
  </si>
  <si>
    <t>Selectboard</t>
  </si>
  <si>
    <t>Seminars - Workshops</t>
  </si>
  <si>
    <t>Town Office</t>
  </si>
  <si>
    <t>Postage &amp; Delivery</t>
  </si>
  <si>
    <t>Londonderry Volunteer Rescue Squad</t>
  </si>
  <si>
    <t>Published Public Notices/Ads</t>
  </si>
  <si>
    <t>Education &amp; Seminars</t>
  </si>
  <si>
    <t>County Sheriff</t>
  </si>
  <si>
    <t>Listers/Reappraisal</t>
  </si>
  <si>
    <t>Senior Solutions</t>
  </si>
  <si>
    <t>Public Safety</t>
  </si>
  <si>
    <t>Social Services</t>
  </si>
  <si>
    <t>Women's  Freedom Center</t>
  </si>
  <si>
    <t>Public Notices</t>
  </si>
  <si>
    <t xml:space="preserve">Consulting Services </t>
  </si>
  <si>
    <t xml:space="preserve">    Treasurer </t>
  </si>
  <si>
    <t xml:space="preserve">Emergency Management </t>
  </si>
  <si>
    <t>Employer Fica/Medicare</t>
  </si>
  <si>
    <t xml:space="preserve">    Delinquent Tax Collector</t>
  </si>
  <si>
    <t xml:space="preserve">     Assistant Town Clerk </t>
  </si>
  <si>
    <t xml:space="preserve">    Assistant Treasurer</t>
  </si>
  <si>
    <t xml:space="preserve">    Select Board</t>
  </si>
  <si>
    <t xml:space="preserve">    Select Board Clerk</t>
  </si>
  <si>
    <t xml:space="preserve">     Health Officer Payroll</t>
  </si>
  <si>
    <t>Windham Regional Commission</t>
  </si>
  <si>
    <t>Legal Expense</t>
  </si>
  <si>
    <t>Printing and Copying</t>
  </si>
  <si>
    <t>Workers Comp</t>
  </si>
  <si>
    <t>Maintenance</t>
  </si>
  <si>
    <t xml:space="preserve">     Town Clerk-Salary</t>
  </si>
  <si>
    <t>Secretary Clerk</t>
  </si>
  <si>
    <t>911 Signs</t>
  </si>
  <si>
    <t>Fica/Medicare</t>
  </si>
  <si>
    <t>Printing</t>
  </si>
  <si>
    <t>Liability Property Ins</t>
  </si>
  <si>
    <t>Constable Mandated Coverage</t>
  </si>
  <si>
    <t>Law Enforcement Coverage</t>
  </si>
  <si>
    <t>Bond Coverage</t>
  </si>
  <si>
    <t>Heffernan Insurance</t>
  </si>
  <si>
    <t>Computers/Software/Licenseses</t>
  </si>
  <si>
    <t>Total</t>
  </si>
  <si>
    <t>Vermont Rural Fire Protection (2015 Article)</t>
  </si>
  <si>
    <t>Appropriations/Dues/Fees/Taxes Total</t>
  </si>
  <si>
    <t>Auditors Total</t>
  </si>
  <si>
    <t>Public Safety &amp; Fire Protection Total</t>
  </si>
  <si>
    <t>Town Clerk Total</t>
  </si>
  <si>
    <t>Planning Commission Total</t>
  </si>
  <si>
    <t>Selectboard Total</t>
  </si>
  <si>
    <t>Social Services Total</t>
  </si>
  <si>
    <t>Town Office Total</t>
  </si>
  <si>
    <t>Contracted Services/ Payroll Processing</t>
  </si>
  <si>
    <t>Copier Expense</t>
  </si>
  <si>
    <t>Payroll/ Admin. &amp; Permit Work</t>
  </si>
  <si>
    <t>Zoning/911</t>
  </si>
  <si>
    <t>Zoning/911 Total</t>
  </si>
  <si>
    <t xml:space="preserve">Meals On Wheels Program </t>
  </si>
  <si>
    <t>Abbott Fund</t>
  </si>
  <si>
    <t>SWNH - Mutual Aid Ass. &amp; Dues</t>
  </si>
  <si>
    <t>Listers</t>
  </si>
  <si>
    <t>Contracted Service-Clerk Training</t>
  </si>
  <si>
    <t xml:space="preserve">West River Community Project </t>
  </si>
  <si>
    <t>Townshend Community Food Shelf</t>
  </si>
  <si>
    <t>Windham County Humane Society</t>
  </si>
  <si>
    <t xml:space="preserve">VT. Leaque of Cities &amp; Towns </t>
  </si>
  <si>
    <t>Actual</t>
  </si>
  <si>
    <t xml:space="preserve">    Grant Administrator</t>
  </si>
  <si>
    <t>Utilities (Elec/Fur. Oil/Propane/Tele)</t>
  </si>
  <si>
    <t>Supplies: Office &amp; Cleaning</t>
  </si>
  <si>
    <t>Nemrc Training</t>
  </si>
  <si>
    <t>General</t>
  </si>
  <si>
    <t>Annual Stipend</t>
  </si>
  <si>
    <t>Fiber Optic</t>
  </si>
  <si>
    <t xml:space="preserve">Fire Department  </t>
  </si>
  <si>
    <t>Town Clerk Fees</t>
  </si>
  <si>
    <t>Town Off. Fees</t>
  </si>
  <si>
    <t>Total General Accounts</t>
  </si>
  <si>
    <t>Proposed 2019</t>
  </si>
  <si>
    <t>Gerda's Equine Rescue</t>
  </si>
  <si>
    <t>Londonderry Food Shelf</t>
  </si>
  <si>
    <t>Green Up Vermont</t>
  </si>
  <si>
    <t>Retired &amp; Senior Volunteer Program</t>
  </si>
  <si>
    <t>VT DEC Watershed Exp</t>
  </si>
  <si>
    <t>Vault Reorganization</t>
  </si>
  <si>
    <t xml:space="preserve">Meeting House M &amp; I </t>
  </si>
  <si>
    <t xml:space="preserve">Transfer Station </t>
  </si>
  <si>
    <t>County Taxes</t>
  </si>
  <si>
    <t xml:space="preserve">Town Clerk </t>
  </si>
  <si>
    <t>Computer Expense &amp; Cont. Services</t>
  </si>
  <si>
    <t>Listers Total</t>
  </si>
  <si>
    <t xml:space="preserve">Planning Commission </t>
  </si>
  <si>
    <t>Treasurer Total</t>
  </si>
  <si>
    <t>General Fund Report 2019</t>
  </si>
  <si>
    <t>Under Over</t>
  </si>
  <si>
    <t>Proposed 2020</t>
  </si>
  <si>
    <t>Appraisit</t>
  </si>
  <si>
    <t>Contracted Services (Tax Map Maint)</t>
  </si>
  <si>
    <t xml:space="preserve">     Constable</t>
  </si>
  <si>
    <t>Collaborative</t>
  </si>
  <si>
    <t>2 Wired Guys.Computer Maint</t>
  </si>
  <si>
    <t>Nemrec Annual License &amp; Cloud</t>
  </si>
  <si>
    <t xml:space="preserve">New Computer/Monitor </t>
  </si>
  <si>
    <t>Water</t>
  </si>
  <si>
    <t>Records Retention for Payroll</t>
  </si>
  <si>
    <t>Website Management</t>
  </si>
  <si>
    <t>Electric</t>
  </si>
  <si>
    <t>Furnace Heat Oil</t>
  </si>
  <si>
    <t>Propane</t>
  </si>
  <si>
    <t>Telephone</t>
  </si>
  <si>
    <t>Legal Expenses</t>
  </si>
  <si>
    <t>Civil Fines (Thru Sept)</t>
  </si>
  <si>
    <t>Permits</t>
  </si>
  <si>
    <t>90%Under/Over</t>
  </si>
  <si>
    <t>90% Non Tax Rev</t>
  </si>
  <si>
    <t>2019 Non Tax Rev Received</t>
  </si>
  <si>
    <t>10%Under/Over</t>
  </si>
  <si>
    <t>10% Non Tax Rev</t>
  </si>
  <si>
    <t>Total 10% Factor</t>
  </si>
  <si>
    <t>Article</t>
  </si>
  <si>
    <t>See T.O.</t>
  </si>
  <si>
    <t>The 2019 proposed budget was reduced by returning 90% of the unspent money and 90% of the non-tax revenue funds.</t>
  </si>
  <si>
    <t>2020 Article</t>
  </si>
  <si>
    <t>2019 Article #5 Plus Collaborative</t>
  </si>
  <si>
    <t>10% Allocated to TownOffice M &amp; I</t>
  </si>
  <si>
    <t>For 2020 we are allocating 90% of the unspent '19 budget &amp; 90% of non-tax revenue to reduce the budget</t>
  </si>
  <si>
    <t>To be transferred into the Town Office Maint.</t>
  </si>
  <si>
    <t>and Equipment Fund</t>
  </si>
  <si>
    <t>Surplus</t>
  </si>
  <si>
    <t>Voted 2020</t>
  </si>
  <si>
    <t>Proposed 2021</t>
  </si>
  <si>
    <t>Meeting House</t>
  </si>
  <si>
    <t>Meeting House Total</t>
  </si>
  <si>
    <t>SFREP</t>
  </si>
  <si>
    <t>Covid</t>
  </si>
  <si>
    <t>Zoom</t>
  </si>
  <si>
    <t>Planning Commission</t>
  </si>
  <si>
    <t>Town Clerk</t>
  </si>
  <si>
    <t>Legal Expenses(See Town Office)</t>
  </si>
  <si>
    <t>Quick Books</t>
  </si>
  <si>
    <t>Cleaning-Office</t>
  </si>
  <si>
    <t>Computer Programs: Listers</t>
  </si>
  <si>
    <t xml:space="preserve"> </t>
  </si>
  <si>
    <t>PACIF Insurance (was Heffernan Ins. 2020)</t>
  </si>
  <si>
    <t>Tele</t>
  </si>
  <si>
    <t>Elec</t>
  </si>
  <si>
    <t>Cleaning</t>
  </si>
  <si>
    <t>Lawn Care</t>
  </si>
  <si>
    <t>Fire Ext</t>
  </si>
  <si>
    <t>Elev</t>
  </si>
  <si>
    <t>Furnace Svc</t>
  </si>
  <si>
    <t>see town office</t>
  </si>
  <si>
    <t>See Town Office</t>
  </si>
  <si>
    <t>Waiting on final decision</t>
  </si>
  <si>
    <t>Covid Expense</t>
  </si>
  <si>
    <t>Supplies</t>
  </si>
  <si>
    <t>See Selectboard</t>
  </si>
  <si>
    <t>2020 Non-Tax Funds Received</t>
  </si>
  <si>
    <t>Surplus/Deficit</t>
  </si>
  <si>
    <t>There may be additional money in</t>
  </si>
  <si>
    <t>Anticipated Increase</t>
  </si>
  <si>
    <t xml:space="preserve">Meeting House </t>
  </si>
  <si>
    <t>Sharp Increase</t>
  </si>
  <si>
    <t>Delinquent Tax Collector</t>
  </si>
  <si>
    <t>Wages</t>
  </si>
  <si>
    <t>Town Contribution</t>
  </si>
  <si>
    <t>Moved from Treasurer</t>
  </si>
  <si>
    <t>See Own Dept</t>
  </si>
  <si>
    <t>\</t>
  </si>
  <si>
    <t>Non-Tax Revenue</t>
  </si>
  <si>
    <t xml:space="preserve">Total </t>
  </si>
  <si>
    <t>Taxes</t>
  </si>
  <si>
    <t>Dues</t>
  </si>
  <si>
    <t>Fees</t>
  </si>
  <si>
    <t>Expenses</t>
  </si>
  <si>
    <t xml:space="preserve">VT. League of Cities &amp; Towns </t>
  </si>
  <si>
    <t>General Fund Report 2020</t>
  </si>
  <si>
    <t>Computers/Software/Licenses(see Town Office)</t>
  </si>
  <si>
    <t>Furnace Oil</t>
  </si>
  <si>
    <t>SWNH - Mutual Aid Assist. &amp; Dues</t>
  </si>
  <si>
    <t xml:space="preserve">Nemrc Annual License </t>
  </si>
  <si>
    <t>Nemrc Cloud</t>
  </si>
  <si>
    <t>Utilities (Elec/Furnace Oil/Propane/Tele)</t>
  </si>
  <si>
    <t>non tax revenue. In addition, there may be funds coming fom Covid grants which will impact the bottom line.</t>
  </si>
  <si>
    <t>New Computers/Monitors</t>
  </si>
  <si>
    <t>Computer Security &amp; Maint (2 Wired Guys)</t>
  </si>
  <si>
    <t>Appropiations</t>
  </si>
  <si>
    <t>Payroll/Town Contribution</t>
  </si>
  <si>
    <t>Delinquent Tax CollectorTotal</t>
  </si>
  <si>
    <t>General Expenses</t>
  </si>
  <si>
    <t xml:space="preserve"> Expenses</t>
  </si>
  <si>
    <t>Please keep in mind there will be additional funds coming into the Town before 12/31/2020, that will change the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</si>
</sst>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color rgb="FF7030A0"/>
      <name val="Times New Roman"/>
      <family val="1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rgb="FF00B050"/>
      <name val="Times New Roman"/>
      <family val="1"/>
    </font>
    <font>
      <u/>
      <sz val="12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u/>
      <sz val="12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u/>
      <sz val="14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 applyFill="1"/>
    <xf numFmtId="4" fontId="11" fillId="0" borderId="5" xfId="0" applyNumberFormat="1" applyFont="1" applyFill="1" applyBorder="1"/>
    <xf numFmtId="164" fontId="5" fillId="0" borderId="0" xfId="1" applyNumberFormat="1" applyFont="1" applyFill="1" applyAlignment="1">
      <alignment horizontal="left"/>
    </xf>
    <xf numFmtId="164" fontId="7" fillId="0" borderId="0" xfId="1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/>
    <xf numFmtId="43" fontId="5" fillId="0" borderId="0" xfId="1" applyFont="1" applyFill="1" applyBorder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/>
    <xf numFmtId="4" fontId="5" fillId="0" borderId="0" xfId="0" applyNumberFormat="1" applyFont="1" applyFill="1"/>
    <xf numFmtId="43" fontId="5" fillId="0" borderId="0" xfId="1" applyFont="1" applyFill="1" applyAlignment="1">
      <alignment horizontal="center"/>
    </xf>
    <xf numFmtId="3" fontId="5" fillId="0" borderId="0" xfId="1" applyNumberFormat="1" applyFont="1" applyFill="1"/>
    <xf numFmtId="43" fontId="8" fillId="0" borderId="0" xfId="1" applyFont="1" applyFill="1"/>
    <xf numFmtId="43" fontId="5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 applyAlignment="1">
      <alignment horizontal="center"/>
    </xf>
    <xf numFmtId="3" fontId="8" fillId="0" borderId="0" xfId="0" applyNumberFormat="1" applyFont="1" applyFill="1"/>
    <xf numFmtId="3" fontId="9" fillId="0" borderId="0" xfId="0" applyNumberFormat="1" applyFont="1" applyFill="1"/>
    <xf numFmtId="0" fontId="10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164" fontId="12" fillId="0" borderId="0" xfId="0" applyNumberFormat="1" applyFont="1" applyFill="1" applyAlignment="1">
      <alignment horizontal="left"/>
    </xf>
    <xf numFmtId="0" fontId="12" fillId="0" borderId="0" xfId="0" applyFont="1" applyFill="1" applyBorder="1"/>
    <xf numFmtId="4" fontId="12" fillId="0" borderId="0" xfId="1" applyNumberFormat="1" applyFont="1" applyFill="1"/>
    <xf numFmtId="4" fontId="12" fillId="0" borderId="5" xfId="0" applyNumberFormat="1" applyFont="1" applyFill="1" applyBorder="1"/>
    <xf numFmtId="3" fontId="13" fillId="0" borderId="0" xfId="0" applyNumberFormat="1" applyFont="1" applyFill="1"/>
    <xf numFmtId="4" fontId="13" fillId="0" borderId="0" xfId="0" applyNumberFormat="1" applyFont="1" applyFill="1"/>
    <xf numFmtId="0" fontId="4" fillId="0" borderId="1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3" fontId="3" fillId="0" borderId="3" xfId="0" applyNumberFormat="1" applyFont="1" applyBorder="1"/>
    <xf numFmtId="3" fontId="3" fillId="0" borderId="1" xfId="0" applyNumberFormat="1" applyFont="1" applyBorder="1"/>
    <xf numFmtId="3" fontId="4" fillId="0" borderId="1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3" fontId="4" fillId="0" borderId="3" xfId="0" applyNumberFormat="1" applyFont="1" applyFill="1" applyBorder="1"/>
    <xf numFmtId="164" fontId="15" fillId="0" borderId="3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3" fontId="4" fillId="0" borderId="6" xfId="0" applyNumberFormat="1" applyFont="1" applyBorder="1"/>
    <xf numFmtId="3" fontId="4" fillId="0" borderId="3" xfId="0" applyNumberFormat="1" applyFont="1" applyBorder="1"/>
    <xf numFmtId="0" fontId="15" fillId="0" borderId="1" xfId="0" applyFont="1" applyFill="1" applyBorder="1"/>
    <xf numFmtId="0" fontId="15" fillId="0" borderId="3" xfId="0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3" fontId="16" fillId="0" borderId="3" xfId="0" applyNumberFormat="1" applyFont="1" applyFill="1" applyBorder="1"/>
    <xf numFmtId="3" fontId="16" fillId="0" borderId="6" xfId="0" applyNumberFormat="1" applyFont="1" applyFill="1" applyBorder="1"/>
    <xf numFmtId="0" fontId="15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17" fillId="0" borderId="1" xfId="0" applyNumberFormat="1" applyFont="1" applyBorder="1"/>
    <xf numFmtId="3" fontId="16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left"/>
    </xf>
    <xf numFmtId="3" fontId="3" fillId="0" borderId="7" xfId="0" applyNumberFormat="1" applyFont="1" applyFill="1" applyBorder="1"/>
    <xf numFmtId="3" fontId="3" fillId="0" borderId="2" xfId="0" applyNumberFormat="1" applyFont="1" applyBorder="1"/>
    <xf numFmtId="3" fontId="3" fillId="0" borderId="3" xfId="0" applyNumberFormat="1" applyFont="1" applyFill="1" applyBorder="1"/>
    <xf numFmtId="0" fontId="3" fillId="0" borderId="1" xfId="0" applyFont="1" applyFill="1" applyBorder="1"/>
    <xf numFmtId="3" fontId="3" fillId="0" borderId="1" xfId="2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/>
    <xf numFmtId="3" fontId="3" fillId="0" borderId="2" xfId="2" applyNumberFormat="1" applyFont="1" applyFill="1" applyBorder="1"/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7" xfId="0" applyNumberFormat="1" applyFont="1" applyBorder="1"/>
    <xf numFmtId="3" fontId="3" fillId="0" borderId="2" xfId="0" applyNumberFormat="1" applyFont="1" applyFill="1" applyBorder="1"/>
    <xf numFmtId="0" fontId="3" fillId="0" borderId="3" xfId="0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20" fillId="0" borderId="1" xfId="0" applyNumberFormat="1" applyFont="1" applyFill="1" applyBorder="1"/>
    <xf numFmtId="3" fontId="19" fillId="0" borderId="21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centerContinuous" wrapText="1"/>
    </xf>
    <xf numFmtId="3" fontId="3" fillId="0" borderId="0" xfId="0" applyNumberFormat="1" applyFont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3" fontId="4" fillId="0" borderId="20" xfId="0" applyNumberFormat="1" applyFont="1" applyBorder="1"/>
    <xf numFmtId="0" fontId="4" fillId="0" borderId="15" xfId="0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centerContinuous"/>
    </xf>
    <xf numFmtId="3" fontId="18" fillId="0" borderId="10" xfId="0" applyNumberFormat="1" applyFont="1" applyBorder="1"/>
    <xf numFmtId="4" fontId="15" fillId="0" borderId="23" xfId="0" applyNumberFormat="1" applyFont="1" applyFill="1" applyBorder="1" applyAlignment="1">
      <alignment horizontal="centerContinuous"/>
    </xf>
    <xf numFmtId="0" fontId="3" fillId="0" borderId="24" xfId="0" applyFont="1" applyFill="1" applyBorder="1"/>
    <xf numFmtId="4" fontId="3" fillId="0" borderId="25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/>
    <xf numFmtId="3" fontId="18" fillId="0" borderId="27" xfId="0" applyNumberFormat="1" applyFont="1" applyBorder="1"/>
    <xf numFmtId="4" fontId="3" fillId="0" borderId="28" xfId="0" applyNumberFormat="1" applyFont="1" applyFill="1" applyBorder="1" applyAlignment="1">
      <alignment horizontal="right"/>
    </xf>
    <xf numFmtId="0" fontId="15" fillId="0" borderId="17" xfId="0" applyFont="1" applyBorder="1"/>
    <xf numFmtId="3" fontId="4" fillId="0" borderId="22" xfId="0" applyNumberFormat="1" applyFont="1" applyBorder="1"/>
    <xf numFmtId="3" fontId="3" fillId="0" borderId="10" xfId="0" applyNumberFormat="1" applyFont="1" applyBorder="1"/>
    <xf numFmtId="0" fontId="3" fillId="0" borderId="4" xfId="0" applyFont="1" applyBorder="1" applyAlignment="1">
      <alignment horizontal="centerContinuous"/>
    </xf>
    <xf numFmtId="3" fontId="15" fillId="0" borderId="4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3" fillId="0" borderId="0" xfId="0" applyFont="1" applyBorder="1"/>
    <xf numFmtId="0" fontId="15" fillId="0" borderId="19" xfId="0" applyFont="1" applyBorder="1" applyAlignment="1">
      <alignment horizontal="left" vertical="center"/>
    </xf>
    <xf numFmtId="3" fontId="4" fillId="0" borderId="29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centerContinuous"/>
    </xf>
    <xf numFmtId="3" fontId="3" fillId="0" borderId="5" xfId="0" applyNumberFormat="1" applyFont="1" applyBorder="1" applyAlignment="1">
      <alignment horizontal="centerContinuous"/>
    </xf>
    <xf numFmtId="3" fontId="3" fillId="0" borderId="18" xfId="0" applyNumberFormat="1" applyFont="1" applyFill="1" applyBorder="1"/>
    <xf numFmtId="3" fontId="4" fillId="0" borderId="30" xfId="0" applyNumberFormat="1" applyFont="1" applyFill="1" applyBorder="1"/>
    <xf numFmtId="3" fontId="4" fillId="0" borderId="31" xfId="0" applyNumberFormat="1" applyFont="1" applyFill="1" applyBorder="1"/>
    <xf numFmtId="3" fontId="4" fillId="0" borderId="32" xfId="0" applyNumberFormat="1" applyFont="1" applyFill="1" applyBorder="1"/>
    <xf numFmtId="3" fontId="4" fillId="0" borderId="33" xfId="0" applyNumberFormat="1" applyFont="1" applyFill="1" applyBorder="1" applyAlignment="1">
      <alignment horizontal="centerContinuous"/>
    </xf>
    <xf numFmtId="3" fontId="4" fillId="0" borderId="32" xfId="0" applyNumberFormat="1" applyFont="1" applyFill="1" applyBorder="1" applyAlignment="1">
      <alignment horizontal="centerContinuous"/>
    </xf>
    <xf numFmtId="3" fontId="4" fillId="0" borderId="16" xfId="0" applyNumberFormat="1" applyFont="1" applyFill="1" applyBorder="1"/>
    <xf numFmtId="0" fontId="3" fillId="0" borderId="7" xfId="0" applyFont="1" applyFill="1" applyBorder="1" applyAlignment="1">
      <alignment horizontal="right"/>
    </xf>
    <xf numFmtId="0" fontId="15" fillId="0" borderId="3" xfId="0" applyFont="1" applyFill="1" applyBorder="1"/>
    <xf numFmtId="0" fontId="4" fillId="0" borderId="6" xfId="0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4" xfId="0" applyFont="1" applyBorder="1"/>
    <xf numFmtId="0" fontId="3" fillId="0" borderId="9" xfId="0" applyFont="1" applyBorder="1"/>
    <xf numFmtId="0" fontId="3" fillId="0" borderId="11" xfId="0" applyFont="1" applyBorder="1"/>
    <xf numFmtId="3" fontId="4" fillId="0" borderId="10" xfId="0" applyNumberFormat="1" applyFont="1" applyBorder="1"/>
    <xf numFmtId="0" fontId="3" fillId="0" borderId="13" xfId="0" applyFont="1" applyBorder="1"/>
    <xf numFmtId="0" fontId="3" fillId="0" borderId="10" xfId="0" applyFont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0" fillId="0" borderId="4" xfId="0" applyBorder="1"/>
    <xf numFmtId="3" fontId="3" fillId="0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16" fontId="0" fillId="0" borderId="0" xfId="0" applyNumberFormat="1"/>
    <xf numFmtId="3" fontId="3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3" fontId="3" fillId="0" borderId="35" xfId="0" applyNumberFormat="1" applyFont="1" applyFill="1" applyBorder="1"/>
    <xf numFmtId="0" fontId="0" fillId="0" borderId="1" xfId="0" applyBorder="1"/>
    <xf numFmtId="0" fontId="15" fillId="0" borderId="1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3" fontId="3" fillId="0" borderId="35" xfId="0" applyNumberFormat="1" applyFont="1" applyBorder="1"/>
    <xf numFmtId="3" fontId="16" fillId="0" borderId="1" xfId="0" applyNumberFormat="1" applyFont="1" applyFill="1" applyBorder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3" fontId="0" fillId="0" borderId="1" xfId="0" applyNumberFormat="1" applyBorder="1"/>
    <xf numFmtId="0" fontId="0" fillId="0" borderId="21" xfId="0" applyBorder="1"/>
    <xf numFmtId="0" fontId="0" fillId="0" borderId="12" xfId="0" applyBorder="1"/>
    <xf numFmtId="3" fontId="4" fillId="0" borderId="7" xfId="0" applyNumberFormat="1" applyFont="1" applyFill="1" applyBorder="1"/>
    <xf numFmtId="3" fontId="4" fillId="0" borderId="19" xfId="0" applyNumberFormat="1" applyFont="1" applyFill="1" applyBorder="1"/>
    <xf numFmtId="3" fontId="4" fillId="0" borderId="34" xfId="0" applyNumberFormat="1" applyFont="1" applyFill="1" applyBorder="1"/>
    <xf numFmtId="3" fontId="23" fillId="0" borderId="1" xfId="0" applyNumberFormat="1" applyFont="1" applyBorder="1"/>
    <xf numFmtId="3" fontId="24" fillId="0" borderId="1" xfId="0" applyNumberFormat="1" applyFont="1" applyBorder="1"/>
    <xf numFmtId="0" fontId="22" fillId="0" borderId="0" xfId="0" applyFont="1"/>
    <xf numFmtId="0" fontId="25" fillId="0" borderId="0" xfId="0" applyFont="1"/>
    <xf numFmtId="0" fontId="0" fillId="0" borderId="7" xfId="0" applyBorder="1"/>
    <xf numFmtId="3" fontId="17" fillId="0" borderId="0" xfId="0" applyNumberFormat="1" applyFont="1" applyBorder="1"/>
    <xf numFmtId="3" fontId="17" fillId="0" borderId="5" xfId="0" applyNumberFormat="1" applyFont="1" applyBorder="1"/>
    <xf numFmtId="3" fontId="26" fillId="0" borderId="1" xfId="0" applyNumberFormat="1" applyFont="1" applyBorder="1"/>
    <xf numFmtId="3" fontId="4" fillId="0" borderId="2" xfId="0" applyNumberFormat="1" applyFont="1" applyFill="1" applyBorder="1"/>
    <xf numFmtId="0" fontId="18" fillId="0" borderId="1" xfId="0" applyFont="1" applyFill="1" applyBorder="1" applyAlignment="1">
      <alignment horizontal="left"/>
    </xf>
    <xf numFmtId="3" fontId="19" fillId="0" borderId="1" xfId="0" applyNumberFormat="1" applyFont="1" applyBorder="1"/>
    <xf numFmtId="1" fontId="3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Continuous" wrapText="1"/>
    </xf>
    <xf numFmtId="3" fontId="4" fillId="0" borderId="36" xfId="0" applyNumberFormat="1" applyFont="1" applyFill="1" applyBorder="1"/>
    <xf numFmtId="3" fontId="3" fillId="0" borderId="0" xfId="0" applyNumberFormat="1" applyFont="1" applyFill="1" applyBorder="1" applyAlignment="1">
      <alignment horizontal="centerContinuous" wrapText="1"/>
    </xf>
    <xf numFmtId="3" fontId="3" fillId="0" borderId="3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Continuous"/>
    </xf>
    <xf numFmtId="0" fontId="0" fillId="0" borderId="37" xfId="0" applyBorder="1" applyAlignment="1">
      <alignment horizontal="centerContinuous"/>
    </xf>
    <xf numFmtId="3" fontId="4" fillId="0" borderId="38" xfId="0" applyNumberFormat="1" applyFont="1" applyFill="1" applyBorder="1"/>
    <xf numFmtId="3" fontId="12" fillId="0" borderId="1" xfId="0" applyNumberFormat="1" applyFont="1" applyBorder="1"/>
    <xf numFmtId="3" fontId="3" fillId="0" borderId="8" xfId="0" applyNumberFormat="1" applyFont="1" applyFill="1" applyBorder="1"/>
    <xf numFmtId="3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left"/>
    </xf>
    <xf numFmtId="0" fontId="0" fillId="0" borderId="0" xfId="0" applyBorder="1"/>
    <xf numFmtId="3" fontId="18" fillId="0" borderId="0" xfId="0" applyNumberFormat="1" applyFont="1" applyBorder="1"/>
    <xf numFmtId="3" fontId="4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3" fillId="0" borderId="39" xfId="0" applyNumberFormat="1" applyFont="1" applyFill="1" applyBorder="1"/>
    <xf numFmtId="4" fontId="3" fillId="0" borderId="40" xfId="0" applyNumberFormat="1" applyFont="1" applyFill="1" applyBorder="1" applyAlignment="1">
      <alignment horizontal="left"/>
    </xf>
    <xf numFmtId="0" fontId="3" fillId="0" borderId="39" xfId="0" applyFont="1" applyFill="1" applyBorder="1"/>
    <xf numFmtId="0" fontId="0" fillId="0" borderId="41" xfId="0" applyBorder="1"/>
    <xf numFmtId="3" fontId="27" fillId="0" borderId="0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 horizontal="centerContinuous"/>
    </xf>
    <xf numFmtId="3" fontId="27" fillId="0" borderId="30" xfId="0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3" fontId="30" fillId="0" borderId="35" xfId="0" applyNumberFormat="1" applyFont="1" applyFill="1" applyBorder="1"/>
    <xf numFmtId="0" fontId="3" fillId="0" borderId="2" xfId="0" applyFont="1" applyFill="1" applyBorder="1" applyAlignment="1">
      <alignment horizontal="left"/>
    </xf>
    <xf numFmtId="3" fontId="4" fillId="0" borderId="2" xfId="0" applyNumberFormat="1" applyFont="1" applyBorder="1"/>
    <xf numFmtId="3" fontId="12" fillId="0" borderId="7" xfId="0" applyNumberFormat="1" applyFont="1" applyBorder="1"/>
    <xf numFmtId="3" fontId="12" fillId="0" borderId="19" xfId="0" applyNumberFormat="1" applyFont="1" applyBorder="1"/>
    <xf numFmtId="3" fontId="12" fillId="0" borderId="34" xfId="0" applyNumberFormat="1" applyFont="1" applyBorder="1"/>
    <xf numFmtId="3" fontId="31" fillId="0" borderId="7" xfId="0" applyNumberFormat="1" applyFont="1" applyBorder="1"/>
    <xf numFmtId="3" fontId="0" fillId="0" borderId="12" xfId="0" applyNumberFormat="1" applyBorder="1"/>
    <xf numFmtId="3" fontId="4" fillId="0" borderId="0" xfId="0" applyNumberFormat="1" applyFont="1" applyBorder="1"/>
    <xf numFmtId="3" fontId="16" fillId="0" borderId="6" xfId="0" applyNumberFormat="1" applyFont="1" applyBorder="1"/>
    <xf numFmtId="3" fontId="3" fillId="0" borderId="35" xfId="0" applyNumberFormat="1" applyFont="1" applyFill="1" applyBorder="1" applyAlignment="1">
      <alignment horizontal="right" wrapText="1"/>
    </xf>
    <xf numFmtId="3" fontId="12" fillId="0" borderId="0" xfId="0" applyNumberFormat="1" applyFont="1" applyBorder="1"/>
    <xf numFmtId="3" fontId="23" fillId="0" borderId="0" xfId="0" applyNumberFormat="1" applyFont="1" applyBorder="1"/>
    <xf numFmtId="3" fontId="26" fillId="0" borderId="0" xfId="0" applyNumberFormat="1" applyFont="1" applyBorder="1"/>
    <xf numFmtId="3" fontId="16" fillId="0" borderId="42" xfId="0" applyNumberFormat="1" applyFont="1" applyFill="1" applyBorder="1"/>
    <xf numFmtId="3" fontId="16" fillId="0" borderId="21" xfId="0" applyNumberFormat="1" applyFont="1" applyFill="1" applyBorder="1"/>
    <xf numFmtId="3" fontId="16" fillId="0" borderId="0" xfId="0" applyNumberFormat="1" applyFont="1" applyFill="1" applyBorder="1"/>
    <xf numFmtId="3" fontId="0" fillId="0" borderId="0" xfId="0" applyNumberFormat="1" applyBorder="1"/>
    <xf numFmtId="3" fontId="4" fillId="0" borderId="0" xfId="1" applyNumberFormat="1" applyFont="1" applyFill="1" applyBorder="1" applyAlignment="1">
      <alignment horizontal="right"/>
    </xf>
    <xf numFmtId="0" fontId="32" fillId="0" borderId="0" xfId="0" applyFont="1"/>
    <xf numFmtId="3" fontId="3" fillId="0" borderId="5" xfId="0" applyNumberFormat="1" applyFont="1" applyBorder="1"/>
    <xf numFmtId="3" fontId="23" fillId="0" borderId="5" xfId="0" applyNumberFormat="1" applyFont="1" applyBorder="1"/>
    <xf numFmtId="3" fontId="3" fillId="0" borderId="5" xfId="0" applyNumberFormat="1" applyFont="1" applyFill="1" applyBorder="1"/>
    <xf numFmtId="164" fontId="15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33" fillId="0" borderId="1" xfId="0" applyFont="1" applyBorder="1"/>
    <xf numFmtId="3" fontId="16" fillId="0" borderId="3" xfId="0" applyNumberFormat="1" applyFont="1" applyBorder="1"/>
    <xf numFmtId="3" fontId="4" fillId="0" borderId="1" xfId="0" applyNumberFormat="1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410"/>
  <sheetViews>
    <sheetView zoomScale="75" zoomScaleNormal="75" workbookViewId="0">
      <pane ySplit="1" topLeftCell="A202" activePane="bottomLeft" state="frozen"/>
      <selection pane="bottomLeft" activeCell="E159" sqref="E159"/>
    </sheetView>
  </sheetViews>
  <sheetFormatPr defaultRowHeight="15" x14ac:dyDescent="0.25"/>
  <cols>
    <col min="1" max="1" width="5.5703125" customWidth="1"/>
    <col min="2" max="2" width="43.140625" customWidth="1"/>
    <col min="3" max="6" width="19.7109375" customWidth="1"/>
    <col min="7" max="7" width="32.7109375" customWidth="1"/>
    <col min="8" max="8" width="17.5703125" customWidth="1"/>
    <col min="10" max="10" width="16" customWidth="1"/>
    <col min="12" max="12" width="14.85546875" customWidth="1"/>
    <col min="13" max="13" width="15.5703125" customWidth="1"/>
  </cols>
  <sheetData>
    <row r="1" spans="1:37" ht="18.75" x14ac:dyDescent="0.3">
      <c r="A1" s="2"/>
      <c r="B1" s="34" t="s">
        <v>107</v>
      </c>
      <c r="C1" s="35" t="s">
        <v>92</v>
      </c>
      <c r="D1" s="92" t="s">
        <v>80</v>
      </c>
      <c r="E1" s="92" t="s">
        <v>108</v>
      </c>
      <c r="F1" s="35" t="s">
        <v>109</v>
      </c>
      <c r="G1" s="2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0.100000000000001" customHeight="1" x14ac:dyDescent="0.3">
      <c r="A2" s="2">
        <v>1</v>
      </c>
      <c r="B2" s="113" t="s">
        <v>58</v>
      </c>
      <c r="C2" s="35"/>
      <c r="D2" s="92"/>
      <c r="E2" s="92"/>
      <c r="F2" s="35"/>
      <c r="G2" s="2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0.100000000000001" customHeight="1" x14ac:dyDescent="0.3">
      <c r="A3" s="2">
        <v>2</v>
      </c>
      <c r="B3" s="59" t="s">
        <v>72</v>
      </c>
      <c r="C3" s="60">
        <v>12</v>
      </c>
      <c r="D3" s="60">
        <v>12</v>
      </c>
      <c r="E3" s="37">
        <v>0</v>
      </c>
      <c r="F3" s="60">
        <v>12</v>
      </c>
      <c r="G3" s="2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 x14ac:dyDescent="0.3">
      <c r="A4" s="2">
        <v>3</v>
      </c>
      <c r="B4" s="59" t="s">
        <v>101</v>
      </c>
      <c r="C4" s="60">
        <v>7500</v>
      </c>
      <c r="D4" s="37">
        <v>6930</v>
      </c>
      <c r="E4" s="37">
        <f>SUM(C4-D4)</f>
        <v>570</v>
      </c>
      <c r="F4" s="37">
        <v>8542</v>
      </c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20.100000000000001" customHeight="1" x14ac:dyDescent="0.3">
      <c r="A5" s="2">
        <v>4</v>
      </c>
      <c r="B5" s="59" t="s">
        <v>0</v>
      </c>
      <c r="C5" s="60"/>
      <c r="D5" s="37"/>
      <c r="E5" s="37"/>
      <c r="F5" s="37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20.100000000000001" customHeight="1" x14ac:dyDescent="0.3">
      <c r="A6" s="2">
        <v>5</v>
      </c>
      <c r="B6" s="61" t="s">
        <v>86</v>
      </c>
      <c r="C6" s="60">
        <v>500</v>
      </c>
      <c r="D6" s="37">
        <v>500</v>
      </c>
      <c r="E6" s="37">
        <f t="shared" ref="E6:E14" si="0">SUM(C6-D6)</f>
        <v>0</v>
      </c>
      <c r="F6" s="60">
        <v>500</v>
      </c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0.100000000000001" customHeight="1" x14ac:dyDescent="0.3">
      <c r="A7" s="2">
        <v>6</v>
      </c>
      <c r="B7" s="61" t="s">
        <v>87</v>
      </c>
      <c r="C7" s="60">
        <v>700</v>
      </c>
      <c r="D7" s="37">
        <v>700</v>
      </c>
      <c r="E7" s="37">
        <f t="shared" si="0"/>
        <v>0</v>
      </c>
      <c r="F7" s="60">
        <v>700</v>
      </c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0.100000000000001" customHeight="1" x14ac:dyDescent="0.3">
      <c r="A8" s="2">
        <v>7</v>
      </c>
      <c r="B8" s="59" t="s">
        <v>99</v>
      </c>
      <c r="C8" s="60"/>
      <c r="D8" s="37"/>
      <c r="E8" s="37">
        <f t="shared" si="0"/>
        <v>0</v>
      </c>
      <c r="F8" s="37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0.100000000000001" customHeight="1" x14ac:dyDescent="0.3">
      <c r="A9" s="2">
        <v>8</v>
      </c>
      <c r="B9" s="61" t="s">
        <v>44</v>
      </c>
      <c r="C9" s="60">
        <v>6000</v>
      </c>
      <c r="D9" s="37">
        <v>6125</v>
      </c>
      <c r="E9" s="37">
        <f t="shared" si="0"/>
        <v>-125</v>
      </c>
      <c r="F9" s="37">
        <v>7500</v>
      </c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0.100000000000001" customHeight="1" x14ac:dyDescent="0.3">
      <c r="A10" s="2">
        <v>9</v>
      </c>
      <c r="B10" s="61" t="s">
        <v>54</v>
      </c>
      <c r="C10" s="60">
        <v>4000</v>
      </c>
      <c r="D10" s="37">
        <v>4108.8599999999997</v>
      </c>
      <c r="E10" s="37">
        <f t="shared" si="0"/>
        <v>-108.85999999999967</v>
      </c>
      <c r="F10" s="37">
        <v>4000</v>
      </c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20.100000000000001" customHeight="1" x14ac:dyDescent="0.3">
      <c r="A11" s="2">
        <v>10</v>
      </c>
      <c r="B11" s="59" t="s">
        <v>100</v>
      </c>
      <c r="C11" s="60">
        <v>15393</v>
      </c>
      <c r="D11" s="37">
        <v>14852.12</v>
      </c>
      <c r="E11" s="37">
        <f t="shared" si="0"/>
        <v>540.8799999999992</v>
      </c>
      <c r="F11" s="37">
        <v>14162</v>
      </c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20.100000000000001" customHeight="1" x14ac:dyDescent="0.3">
      <c r="A12" s="2">
        <v>11</v>
      </c>
      <c r="B12" s="62" t="s">
        <v>97</v>
      </c>
      <c r="C12" s="63">
        <v>900</v>
      </c>
      <c r="D12" s="37">
        <v>900</v>
      </c>
      <c r="E12" s="37">
        <f t="shared" si="0"/>
        <v>0</v>
      </c>
      <c r="F12" s="37">
        <v>0</v>
      </c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20.100000000000001" customHeight="1" x14ac:dyDescent="0.3">
      <c r="A13" s="2">
        <v>12</v>
      </c>
      <c r="B13" s="62" t="s">
        <v>79</v>
      </c>
      <c r="C13" s="63">
        <v>1523</v>
      </c>
      <c r="D13" s="37">
        <v>1523</v>
      </c>
      <c r="E13" s="37">
        <f t="shared" si="0"/>
        <v>0</v>
      </c>
      <c r="F13" s="37">
        <v>1584</v>
      </c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0.100000000000001" customHeight="1" thickBot="1" x14ac:dyDescent="0.45">
      <c r="A14" s="2">
        <v>13</v>
      </c>
      <c r="B14" s="62" t="s">
        <v>40</v>
      </c>
      <c r="C14" s="63">
        <v>1000</v>
      </c>
      <c r="D14" s="64">
        <v>956.45</v>
      </c>
      <c r="E14" s="37">
        <f t="shared" si="0"/>
        <v>43.549999999999955</v>
      </c>
      <c r="F14" s="64">
        <v>1500</v>
      </c>
      <c r="G14" s="28"/>
      <c r="H14" s="8"/>
      <c r="I14" s="7"/>
      <c r="J14" s="9"/>
      <c r="K14" s="9"/>
      <c r="L14" s="9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0.100000000000001" customHeight="1" thickTop="1" x14ac:dyDescent="0.3">
      <c r="A15" s="2">
        <v>14</v>
      </c>
      <c r="B15" s="39" t="s">
        <v>58</v>
      </c>
      <c r="C15" s="40">
        <f>SUM(C3:C14)</f>
        <v>37528</v>
      </c>
      <c r="D15" s="40">
        <f>SUM(D3:D14)</f>
        <v>36607.43</v>
      </c>
      <c r="E15" s="40">
        <f>SUM(E3:E14)</f>
        <v>920.56999999999948</v>
      </c>
      <c r="F15" s="40">
        <f>SUM(F3:F14)</f>
        <v>38500</v>
      </c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0.100000000000001" customHeight="1" x14ac:dyDescent="0.3">
      <c r="A16" s="2">
        <v>15</v>
      </c>
      <c r="B16" s="42" t="s">
        <v>1</v>
      </c>
      <c r="C16" s="65"/>
      <c r="D16" s="37"/>
      <c r="E16" s="37"/>
      <c r="F16" s="37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0.100000000000001" customHeight="1" x14ac:dyDescent="0.3">
      <c r="A17" s="2">
        <v>16</v>
      </c>
      <c r="B17" s="66" t="s">
        <v>2</v>
      </c>
      <c r="C17" s="67">
        <v>175</v>
      </c>
      <c r="D17" s="37">
        <v>0</v>
      </c>
      <c r="E17" s="37">
        <f t="shared" ref="E17:E22" si="1">SUM(C17-D17)</f>
        <v>175</v>
      </c>
      <c r="F17" s="37">
        <v>175</v>
      </c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0.100000000000001" customHeight="1" x14ac:dyDescent="0.3">
      <c r="A18" s="2">
        <v>17</v>
      </c>
      <c r="B18" s="66" t="s">
        <v>3</v>
      </c>
      <c r="C18" s="67">
        <v>3000</v>
      </c>
      <c r="D18" s="37">
        <v>2092.5</v>
      </c>
      <c r="E18" s="37">
        <f t="shared" si="1"/>
        <v>907.5</v>
      </c>
      <c r="F18" s="37">
        <v>2500</v>
      </c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0.100000000000001" customHeight="1" x14ac:dyDescent="0.3">
      <c r="A19" s="2">
        <v>18</v>
      </c>
      <c r="B19" s="68" t="s">
        <v>33</v>
      </c>
      <c r="C19" s="67">
        <v>230</v>
      </c>
      <c r="D19" s="37">
        <v>160.1</v>
      </c>
      <c r="E19" s="37">
        <f t="shared" si="1"/>
        <v>69.900000000000006</v>
      </c>
      <c r="F19" s="37">
        <v>206.55</v>
      </c>
      <c r="G19" s="2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0.100000000000001" customHeight="1" x14ac:dyDescent="0.3">
      <c r="A20" s="2">
        <v>19</v>
      </c>
      <c r="B20" s="66" t="s">
        <v>4</v>
      </c>
      <c r="C20" s="67">
        <v>180</v>
      </c>
      <c r="D20" s="37">
        <v>180</v>
      </c>
      <c r="E20" s="37">
        <f t="shared" si="1"/>
        <v>0</v>
      </c>
      <c r="F20" s="37">
        <v>180</v>
      </c>
      <c r="G20" s="2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0.100000000000001" customHeight="1" thickBot="1" x14ac:dyDescent="0.35">
      <c r="A21" s="2">
        <v>20</v>
      </c>
      <c r="B21" s="69" t="s">
        <v>49</v>
      </c>
      <c r="C21" s="70">
        <v>600</v>
      </c>
      <c r="D21" s="64">
        <v>429</v>
      </c>
      <c r="E21" s="37">
        <f t="shared" si="1"/>
        <v>171</v>
      </c>
      <c r="F21" s="64">
        <v>450</v>
      </c>
      <c r="G21" s="2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0.100000000000001" customHeight="1" thickTop="1" x14ac:dyDescent="0.35">
      <c r="A22" s="2">
        <v>21</v>
      </c>
      <c r="B22" s="43" t="s">
        <v>59</v>
      </c>
      <c r="C22" s="41">
        <f>SUM(C17:C21)</f>
        <v>4185</v>
      </c>
      <c r="D22" s="41">
        <f>SUM(D17:D21)</f>
        <v>2861.6</v>
      </c>
      <c r="E22" s="44">
        <f t="shared" si="1"/>
        <v>1323.4</v>
      </c>
      <c r="F22" s="45">
        <f>SUM(F17:F21)</f>
        <v>3511.55</v>
      </c>
      <c r="G22" s="29"/>
      <c r="H22" s="10"/>
      <c r="I22" s="11"/>
      <c r="J22" s="12"/>
      <c r="K22" s="12"/>
      <c r="L22" s="13"/>
      <c r="M22" s="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0.100000000000001" customHeight="1" x14ac:dyDescent="0.3">
      <c r="A23" s="2">
        <v>22</v>
      </c>
      <c r="B23" s="46" t="s">
        <v>24</v>
      </c>
      <c r="C23" s="60"/>
      <c r="D23" s="37"/>
      <c r="E23" s="37"/>
      <c r="F23" s="37"/>
      <c r="G23" s="2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0.100000000000001" customHeight="1" x14ac:dyDescent="0.3">
      <c r="A24" s="2">
        <v>23</v>
      </c>
      <c r="B24" s="71" t="s">
        <v>55</v>
      </c>
      <c r="C24" s="72">
        <v>1500</v>
      </c>
      <c r="D24" s="37">
        <v>610</v>
      </c>
      <c r="E24" s="37">
        <f>SUM(C24-D24)</f>
        <v>890</v>
      </c>
      <c r="F24" s="37">
        <v>0</v>
      </c>
      <c r="G24" s="2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0.100000000000001" customHeight="1" x14ac:dyDescent="0.3">
      <c r="A25" s="2">
        <v>24</v>
      </c>
      <c r="B25" s="71" t="s">
        <v>110</v>
      </c>
      <c r="C25" s="72">
        <v>800</v>
      </c>
      <c r="D25" s="37">
        <v>215</v>
      </c>
      <c r="E25" s="37">
        <f>SUM(C25-D25)</f>
        <v>585</v>
      </c>
      <c r="F25" s="37">
        <v>1000</v>
      </c>
      <c r="G25" s="2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0.100000000000001" customHeight="1" x14ac:dyDescent="0.3">
      <c r="A26" s="2">
        <v>25</v>
      </c>
      <c r="B26" s="71" t="s">
        <v>111</v>
      </c>
      <c r="C26" s="72">
        <v>1600</v>
      </c>
      <c r="D26" s="37">
        <v>1050</v>
      </c>
      <c r="E26" s="37">
        <f>SUM(C26-D26)</f>
        <v>550</v>
      </c>
      <c r="F26" s="37">
        <v>1100</v>
      </c>
      <c r="G26" s="2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0.100000000000001" customHeight="1" x14ac:dyDescent="0.3">
      <c r="A27" s="2">
        <v>26</v>
      </c>
      <c r="B27" s="71" t="s">
        <v>22</v>
      </c>
      <c r="C27" s="72"/>
      <c r="D27" s="37"/>
      <c r="E27" s="37"/>
      <c r="F27" s="37"/>
      <c r="G27" s="2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0.100000000000001" customHeight="1" x14ac:dyDescent="0.3">
      <c r="A28" s="2">
        <v>27</v>
      </c>
      <c r="B28" s="68" t="s">
        <v>85</v>
      </c>
      <c r="C28" s="72">
        <v>1500</v>
      </c>
      <c r="D28" s="37">
        <v>0</v>
      </c>
      <c r="E28" s="37">
        <f>SUM(C28-D28)</f>
        <v>1500</v>
      </c>
      <c r="F28" s="37">
        <v>500</v>
      </c>
      <c r="G28" s="2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20.100000000000001" customHeight="1" x14ac:dyDescent="0.3">
      <c r="A29" s="2">
        <v>28</v>
      </c>
      <c r="B29" s="68" t="s">
        <v>84</v>
      </c>
      <c r="C29" s="72">
        <v>1500</v>
      </c>
      <c r="D29" s="37">
        <v>0</v>
      </c>
      <c r="E29" s="37">
        <f>SUM(C29-D29)</f>
        <v>1500</v>
      </c>
      <c r="F29" s="37">
        <v>500</v>
      </c>
      <c r="G29" s="2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0.100000000000001" customHeight="1" x14ac:dyDescent="0.3">
      <c r="A30" s="2">
        <v>29</v>
      </c>
      <c r="B30" s="68" t="s">
        <v>110</v>
      </c>
      <c r="C30" s="72">
        <v>1000</v>
      </c>
      <c r="D30" s="37">
        <v>0</v>
      </c>
      <c r="E30" s="37">
        <f>SUM(C30-D30)</f>
        <v>1000</v>
      </c>
      <c r="F30" s="37">
        <v>0</v>
      </c>
      <c r="G30" s="2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20.100000000000001" customHeight="1" x14ac:dyDescent="0.3">
      <c r="A31" s="2">
        <v>30</v>
      </c>
      <c r="B31" s="71" t="s">
        <v>41</v>
      </c>
      <c r="C31" s="72">
        <v>350</v>
      </c>
      <c r="D31" s="37">
        <v>0</v>
      </c>
      <c r="E31" s="37">
        <f>SUM(C31-D31)</f>
        <v>350</v>
      </c>
      <c r="F31" s="37">
        <v>350</v>
      </c>
      <c r="G31" s="2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20.100000000000001" customHeight="1" x14ac:dyDescent="0.3">
      <c r="A32" s="2">
        <v>31</v>
      </c>
      <c r="B32" s="71" t="s">
        <v>2</v>
      </c>
      <c r="C32" s="72">
        <v>500</v>
      </c>
      <c r="D32" s="37">
        <v>127.6</v>
      </c>
      <c r="E32" s="37">
        <f>SUM(C32-D32)</f>
        <v>372.4</v>
      </c>
      <c r="F32" s="37">
        <v>300</v>
      </c>
      <c r="G32" s="2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0.100000000000001" customHeight="1" x14ac:dyDescent="0.3">
      <c r="A33" s="2">
        <v>32</v>
      </c>
      <c r="B33" s="71" t="s">
        <v>3</v>
      </c>
      <c r="C33" s="72"/>
      <c r="D33" s="37"/>
      <c r="E33" s="37"/>
      <c r="F33" s="37"/>
      <c r="G33" s="3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20.100000000000001" customHeight="1" x14ac:dyDescent="0.3">
      <c r="A34" s="2">
        <v>33</v>
      </c>
      <c r="B34" s="73" t="s">
        <v>74</v>
      </c>
      <c r="C34" s="72">
        <v>6750</v>
      </c>
      <c r="D34" s="37">
        <v>4019.92</v>
      </c>
      <c r="E34" s="37">
        <f>SUM(C34-D34)</f>
        <v>2730.08</v>
      </c>
      <c r="F34" s="37">
        <v>6750</v>
      </c>
      <c r="G34" s="2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20.100000000000001" customHeight="1" thickBot="1" x14ac:dyDescent="0.35">
      <c r="A35" s="2">
        <v>34</v>
      </c>
      <c r="B35" s="74" t="s">
        <v>33</v>
      </c>
      <c r="C35" s="75">
        <v>516</v>
      </c>
      <c r="D35" s="64">
        <v>271.68</v>
      </c>
      <c r="E35" s="76">
        <f>SUM(C35-D35)</f>
        <v>244.32</v>
      </c>
      <c r="F35" s="64">
        <v>516</v>
      </c>
      <c r="G35" s="2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20.100000000000001" customHeight="1" thickTop="1" x14ac:dyDescent="0.3">
      <c r="A36" s="2">
        <v>35</v>
      </c>
      <c r="B36" s="47" t="s">
        <v>104</v>
      </c>
      <c r="C36" s="48">
        <f>SUM(C23:C35)</f>
        <v>16016</v>
      </c>
      <c r="D36" s="48">
        <f>SUM(D23:D35)</f>
        <v>6294.2000000000007</v>
      </c>
      <c r="E36" s="44">
        <f>SUM(C36-D36)</f>
        <v>9721.7999999999993</v>
      </c>
      <c r="F36" s="48">
        <f>SUM(F23:F35)</f>
        <v>11016</v>
      </c>
      <c r="G36" s="2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20.100000000000001" customHeight="1" x14ac:dyDescent="0.3">
      <c r="A37" s="2">
        <v>36</v>
      </c>
      <c r="B37" s="49" t="s">
        <v>105</v>
      </c>
      <c r="C37" s="72"/>
      <c r="D37" s="37"/>
      <c r="E37" s="37"/>
      <c r="F37" s="37"/>
      <c r="G37" s="2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20.100000000000001" customHeight="1" x14ac:dyDescent="0.3">
      <c r="A38" s="2">
        <v>37</v>
      </c>
      <c r="B38" s="66" t="s">
        <v>30</v>
      </c>
      <c r="C38" s="60">
        <v>1000</v>
      </c>
      <c r="D38" s="37">
        <v>0</v>
      </c>
      <c r="E38" s="37">
        <f t="shared" ref="E38:E47" si="2">SUM(C38-D38)</f>
        <v>1000</v>
      </c>
      <c r="F38" s="37">
        <v>1000</v>
      </c>
      <c r="G38" s="2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20.100000000000001" customHeight="1" x14ac:dyDescent="0.3">
      <c r="A39" s="2">
        <v>38</v>
      </c>
      <c r="B39" s="66" t="s">
        <v>22</v>
      </c>
      <c r="C39" s="60">
        <v>600</v>
      </c>
      <c r="D39" s="37">
        <v>60</v>
      </c>
      <c r="E39" s="37">
        <f t="shared" si="2"/>
        <v>540</v>
      </c>
      <c r="F39" s="37">
        <v>600</v>
      </c>
      <c r="G39" s="2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20.100000000000001" customHeight="1" x14ac:dyDescent="0.3">
      <c r="A40" s="2">
        <v>39</v>
      </c>
      <c r="B40" s="66" t="s">
        <v>7</v>
      </c>
      <c r="C40" s="60">
        <v>4000</v>
      </c>
      <c r="D40" s="37">
        <v>202.75</v>
      </c>
      <c r="E40" s="37">
        <f t="shared" si="2"/>
        <v>3797.25</v>
      </c>
      <c r="F40" s="37">
        <v>3500</v>
      </c>
      <c r="G40" s="2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20.100000000000001" customHeight="1" x14ac:dyDescent="0.3">
      <c r="A41" s="2">
        <v>40</v>
      </c>
      <c r="B41" s="66" t="s">
        <v>2</v>
      </c>
      <c r="C41" s="60">
        <v>250</v>
      </c>
      <c r="D41" s="37">
        <v>0</v>
      </c>
      <c r="E41" s="37">
        <f t="shared" si="2"/>
        <v>250</v>
      </c>
      <c r="F41" s="37">
        <v>250</v>
      </c>
      <c r="G41" s="2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20.100000000000001" customHeight="1" x14ac:dyDescent="0.3">
      <c r="A42" s="2">
        <v>41</v>
      </c>
      <c r="B42" s="66" t="s">
        <v>3</v>
      </c>
      <c r="C42" s="60"/>
      <c r="D42" s="37"/>
      <c r="E42" s="37">
        <f t="shared" si="2"/>
        <v>0</v>
      </c>
      <c r="F42" s="37"/>
      <c r="G42" s="2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20.100000000000001" customHeight="1" x14ac:dyDescent="0.3">
      <c r="A43" s="2">
        <v>42</v>
      </c>
      <c r="B43" s="68" t="s">
        <v>8</v>
      </c>
      <c r="C43" s="60">
        <v>3500</v>
      </c>
      <c r="D43" s="37">
        <v>3500</v>
      </c>
      <c r="E43" s="37">
        <f t="shared" si="2"/>
        <v>0</v>
      </c>
      <c r="F43" s="37">
        <v>4000</v>
      </c>
      <c r="G43" s="2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20.100000000000001" customHeight="1" x14ac:dyDescent="0.3">
      <c r="A44" s="2">
        <v>43</v>
      </c>
      <c r="B44" s="68" t="s">
        <v>46</v>
      </c>
      <c r="C44" s="60">
        <v>500</v>
      </c>
      <c r="D44" s="37">
        <v>0</v>
      </c>
      <c r="E44" s="37">
        <f t="shared" si="2"/>
        <v>500</v>
      </c>
      <c r="F44" s="37">
        <v>0</v>
      </c>
      <c r="G44" s="2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20.100000000000001" customHeight="1" x14ac:dyDescent="0.3">
      <c r="A45" s="2">
        <v>44</v>
      </c>
      <c r="B45" s="68" t="s">
        <v>33</v>
      </c>
      <c r="C45" s="60">
        <v>306</v>
      </c>
      <c r="D45" s="37">
        <v>306</v>
      </c>
      <c r="E45" s="37">
        <f t="shared" si="2"/>
        <v>0</v>
      </c>
      <c r="F45" s="37">
        <v>306</v>
      </c>
      <c r="G45" s="2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20.100000000000001" customHeight="1" x14ac:dyDescent="0.3">
      <c r="A46" s="2">
        <v>45</v>
      </c>
      <c r="B46" s="71" t="s">
        <v>42</v>
      </c>
      <c r="C46" s="60">
        <v>300</v>
      </c>
      <c r="D46" s="37">
        <v>114.74</v>
      </c>
      <c r="E46" s="37">
        <f t="shared" si="2"/>
        <v>185.26</v>
      </c>
      <c r="F46" s="37">
        <v>150</v>
      </c>
      <c r="G46" s="2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0.100000000000001" customHeight="1" thickBot="1" x14ac:dyDescent="0.35">
      <c r="A47" s="2">
        <v>46</v>
      </c>
      <c r="B47" s="69" t="s">
        <v>21</v>
      </c>
      <c r="C47" s="77">
        <v>150</v>
      </c>
      <c r="D47" s="76">
        <v>289.82</v>
      </c>
      <c r="E47" s="76">
        <f t="shared" si="2"/>
        <v>-139.82</v>
      </c>
      <c r="F47" s="64" t="s">
        <v>134</v>
      </c>
      <c r="G47" s="2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20.100000000000001" customHeight="1" thickTop="1" x14ac:dyDescent="0.3">
      <c r="A48" s="2">
        <v>47</v>
      </c>
      <c r="B48" s="50" t="s">
        <v>62</v>
      </c>
      <c r="C48" s="41">
        <f>SUM(C38:C47)</f>
        <v>10606</v>
      </c>
      <c r="D48" s="40">
        <f>SUM(D38:D47)</f>
        <v>4473.3099999999995</v>
      </c>
      <c r="E48" s="40">
        <f>SUM(E38:E47)</f>
        <v>6132.6900000000005</v>
      </c>
      <c r="F48" s="45">
        <f>SUM(F38:F47)</f>
        <v>9806</v>
      </c>
      <c r="G48" s="2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0.100000000000001" customHeight="1" x14ac:dyDescent="0.35">
      <c r="A49" s="2">
        <v>48</v>
      </c>
      <c r="B49" s="46" t="s">
        <v>26</v>
      </c>
      <c r="C49" s="60"/>
      <c r="D49" s="37"/>
      <c r="E49" s="37"/>
      <c r="F49" s="37"/>
      <c r="G49" s="26"/>
      <c r="H49" s="14"/>
      <c r="I49" s="15"/>
      <c r="J49" s="13"/>
      <c r="K49" s="13"/>
      <c r="L49" s="13"/>
      <c r="M49" s="13">
        <f>SUM(F40:F48)</f>
        <v>18012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0.100000000000001" customHeight="1" x14ac:dyDescent="0.3">
      <c r="A50" s="2">
        <v>49</v>
      </c>
      <c r="B50" s="66" t="s">
        <v>23</v>
      </c>
      <c r="C50" s="60">
        <v>6200</v>
      </c>
      <c r="D50" s="37">
        <v>5331.8</v>
      </c>
      <c r="E50" s="37">
        <f>SUM(C50-D50)</f>
        <v>868.19999999999982</v>
      </c>
      <c r="F50" s="37">
        <v>6200</v>
      </c>
      <c r="G50" s="2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20.100000000000001" customHeight="1" x14ac:dyDescent="0.3">
      <c r="A51" s="2">
        <v>50</v>
      </c>
      <c r="B51" s="66" t="s">
        <v>32</v>
      </c>
      <c r="C51" s="60"/>
      <c r="D51" s="37"/>
      <c r="E51" s="37"/>
      <c r="F51" s="37"/>
      <c r="G51" s="2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20.100000000000001" customHeight="1" x14ac:dyDescent="0.3">
      <c r="A52" s="2">
        <v>51</v>
      </c>
      <c r="B52" s="68" t="s">
        <v>22</v>
      </c>
      <c r="C52" s="60">
        <v>200</v>
      </c>
      <c r="D52" s="37">
        <v>0</v>
      </c>
      <c r="E52" s="37">
        <f>SUM(C52-D52)</f>
        <v>200</v>
      </c>
      <c r="F52" s="37">
        <v>200</v>
      </c>
      <c r="G52" s="2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20.100000000000001" customHeight="1" x14ac:dyDescent="0.3">
      <c r="A53" s="2">
        <v>52</v>
      </c>
      <c r="B53" s="68" t="s">
        <v>2</v>
      </c>
      <c r="C53" s="60">
        <v>150</v>
      </c>
      <c r="D53" s="37">
        <v>38.5</v>
      </c>
      <c r="E53" s="37">
        <f>SUM(C53-D53)</f>
        <v>111.5</v>
      </c>
      <c r="F53" s="37">
        <v>150</v>
      </c>
      <c r="G53" s="2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20.100000000000001" customHeight="1" x14ac:dyDescent="0.3">
      <c r="A54" s="2">
        <v>53</v>
      </c>
      <c r="B54" s="71" t="s">
        <v>88</v>
      </c>
      <c r="C54" s="60">
        <v>30000</v>
      </c>
      <c r="D54" s="37">
        <v>30000</v>
      </c>
      <c r="E54" s="37">
        <f>SUM(C54-D54)</f>
        <v>0</v>
      </c>
      <c r="F54" s="79" t="s">
        <v>133</v>
      </c>
      <c r="G54" s="2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20.100000000000001" customHeight="1" x14ac:dyDescent="0.3">
      <c r="A55" s="2">
        <v>54</v>
      </c>
      <c r="B55" s="71" t="s">
        <v>3</v>
      </c>
      <c r="C55" s="60"/>
      <c r="D55" s="37"/>
      <c r="E55" s="37"/>
      <c r="F55" s="37"/>
      <c r="G55" s="2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20.100000000000001" customHeight="1" x14ac:dyDescent="0.3">
      <c r="A56" s="2">
        <v>55</v>
      </c>
      <c r="B56" s="71" t="s">
        <v>112</v>
      </c>
      <c r="C56" s="60">
        <v>200</v>
      </c>
      <c r="D56" s="37">
        <v>200</v>
      </c>
      <c r="E56" s="37">
        <f>SUM(C56-D56)</f>
        <v>0</v>
      </c>
      <c r="F56" s="37">
        <v>275</v>
      </c>
      <c r="G56" s="2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20.100000000000001" customHeight="1" x14ac:dyDescent="0.3">
      <c r="A57" s="2">
        <v>56</v>
      </c>
      <c r="B57" s="71" t="s">
        <v>39</v>
      </c>
      <c r="C57" s="60">
        <v>500</v>
      </c>
      <c r="D57" s="37">
        <v>500</v>
      </c>
      <c r="E57" s="37">
        <f>SUM(C57-D57)</f>
        <v>0</v>
      </c>
      <c r="F57" s="37">
        <v>500</v>
      </c>
      <c r="G57" s="2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20.100000000000001" customHeight="1" x14ac:dyDescent="0.3">
      <c r="A58" s="2">
        <v>57</v>
      </c>
      <c r="B58" s="68" t="s">
        <v>33</v>
      </c>
      <c r="C58" s="60">
        <v>38</v>
      </c>
      <c r="D58" s="37">
        <v>53.55</v>
      </c>
      <c r="E58" s="37">
        <f>SUM(C58-D58)</f>
        <v>-15.549999999999997</v>
      </c>
      <c r="F58" s="37">
        <v>54</v>
      </c>
      <c r="G58" s="2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20.100000000000001" customHeight="1" thickBot="1" x14ac:dyDescent="0.35">
      <c r="A59" s="2">
        <v>58</v>
      </c>
      <c r="B59" s="69" t="s">
        <v>73</v>
      </c>
      <c r="C59" s="77">
        <v>10700</v>
      </c>
      <c r="D59" s="76">
        <v>10856</v>
      </c>
      <c r="E59" s="76">
        <f>SUM(C59-D59)</f>
        <v>-156</v>
      </c>
      <c r="F59" s="80">
        <v>11215.25</v>
      </c>
      <c r="G59" s="2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20.100000000000001" customHeight="1" thickTop="1" x14ac:dyDescent="0.3">
      <c r="A60" s="2">
        <v>59</v>
      </c>
      <c r="B60" s="50" t="s">
        <v>60</v>
      </c>
      <c r="C60" s="51">
        <f>SUM(C50:C59)</f>
        <v>47988</v>
      </c>
      <c r="D60" s="52">
        <f>SUM(D50:D59)</f>
        <v>46979.850000000006</v>
      </c>
      <c r="E60" s="52">
        <f>SUM(E50:E59)</f>
        <v>1008.1499999999999</v>
      </c>
      <c r="F60" s="52">
        <f>SUM(F50:F59)</f>
        <v>18594.25</v>
      </c>
      <c r="G60" s="2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20.100000000000001" customHeight="1" x14ac:dyDescent="0.3">
      <c r="A61" s="2">
        <v>60</v>
      </c>
      <c r="B61" s="46" t="s">
        <v>16</v>
      </c>
      <c r="C61" s="58"/>
      <c r="D61" s="37"/>
      <c r="E61" s="37"/>
      <c r="F61" s="37"/>
      <c r="G61" s="2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20.100000000000001" customHeight="1" x14ac:dyDescent="0.3">
      <c r="A62" s="2">
        <v>61</v>
      </c>
      <c r="B62" s="66" t="s">
        <v>22</v>
      </c>
      <c r="C62" s="81">
        <v>500</v>
      </c>
      <c r="D62" s="37">
        <v>455</v>
      </c>
      <c r="E62" s="37">
        <f>SUM(C62-D62)</f>
        <v>45</v>
      </c>
      <c r="F62" s="37">
        <v>300</v>
      </c>
      <c r="G62" s="2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20.100000000000001" customHeight="1" x14ac:dyDescent="0.3">
      <c r="A63" s="2">
        <v>62</v>
      </c>
      <c r="B63" s="66" t="s">
        <v>7</v>
      </c>
      <c r="C63" s="60">
        <v>1500</v>
      </c>
      <c r="D63" s="37">
        <v>1155</v>
      </c>
      <c r="E63" s="37">
        <f>SUM(C63-D63)</f>
        <v>345</v>
      </c>
      <c r="F63" s="37">
        <v>1500</v>
      </c>
      <c r="G63" s="2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20.100000000000001" customHeight="1" x14ac:dyDescent="0.3">
      <c r="A64" s="2">
        <v>63</v>
      </c>
      <c r="B64" s="66" t="s">
        <v>2</v>
      </c>
      <c r="C64" s="60">
        <v>300</v>
      </c>
      <c r="D64" s="37">
        <v>88</v>
      </c>
      <c r="E64" s="37">
        <f>SUM(C64-D64)</f>
        <v>212</v>
      </c>
      <c r="F64" s="37">
        <v>200</v>
      </c>
      <c r="G64" s="2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20.100000000000001" customHeight="1" x14ac:dyDescent="0.3">
      <c r="A65" s="2">
        <v>64</v>
      </c>
      <c r="B65" s="66" t="s">
        <v>3</v>
      </c>
      <c r="C65" s="60"/>
      <c r="D65" s="37"/>
      <c r="E65" s="37"/>
      <c r="F65" s="37"/>
      <c r="G65" s="2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20.100000000000001" customHeight="1" x14ac:dyDescent="0.3">
      <c r="A66" s="2">
        <v>65</v>
      </c>
      <c r="B66" s="68" t="s">
        <v>37</v>
      </c>
      <c r="C66" s="60">
        <v>7500</v>
      </c>
      <c r="D66" s="37">
        <v>6900</v>
      </c>
      <c r="E66" s="37">
        <f>SUM(C66-D66)</f>
        <v>600</v>
      </c>
      <c r="F66" s="37">
        <v>7500</v>
      </c>
      <c r="G66" s="2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20.100000000000001" customHeight="1" x14ac:dyDescent="0.3">
      <c r="A67" s="2">
        <v>66</v>
      </c>
      <c r="B67" s="68" t="s">
        <v>38</v>
      </c>
      <c r="C67" s="60">
        <v>3000</v>
      </c>
      <c r="D67" s="37">
        <v>1969.53</v>
      </c>
      <c r="E67" s="37">
        <f>SUM(C67-D67)</f>
        <v>1030.47</v>
      </c>
      <c r="F67" s="37">
        <v>3750</v>
      </c>
      <c r="G67" s="2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20.100000000000001" customHeight="1" x14ac:dyDescent="0.3">
      <c r="A68" s="2">
        <v>67</v>
      </c>
      <c r="B68" s="78" t="s">
        <v>33</v>
      </c>
      <c r="C68" s="60">
        <v>803</v>
      </c>
      <c r="D68" s="37">
        <v>539.75</v>
      </c>
      <c r="E68" s="37">
        <f>SUM(C68-D68)</f>
        <v>263.25</v>
      </c>
      <c r="F68" s="37">
        <v>803</v>
      </c>
      <c r="G68" s="2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20.100000000000001" customHeight="1" thickBot="1" x14ac:dyDescent="0.35">
      <c r="A69" s="2">
        <v>68</v>
      </c>
      <c r="B69" s="69" t="s">
        <v>29</v>
      </c>
      <c r="C69" s="130">
        <v>500</v>
      </c>
      <c r="D69" s="37">
        <v>169</v>
      </c>
      <c r="E69" s="37">
        <f>SUM(C69-D69)</f>
        <v>331</v>
      </c>
      <c r="F69" s="129" t="s">
        <v>134</v>
      </c>
      <c r="G69" s="2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20.100000000000001" customHeight="1" thickTop="1" x14ac:dyDescent="0.4">
      <c r="A70" s="2">
        <v>69</v>
      </c>
      <c r="B70" s="50" t="s">
        <v>63</v>
      </c>
      <c r="C70" s="41">
        <f>SUM(C62:C69)</f>
        <v>14103</v>
      </c>
      <c r="D70" s="40">
        <f>SUM(D62:D69)</f>
        <v>11276.28</v>
      </c>
      <c r="E70" s="40">
        <f>SUM(E62:E69)</f>
        <v>2826.7200000000003</v>
      </c>
      <c r="F70" s="41">
        <f>SUM(F62:F69)</f>
        <v>14053</v>
      </c>
      <c r="G70" s="26"/>
      <c r="H70" s="15"/>
      <c r="I70" s="16"/>
      <c r="J70" s="16"/>
      <c r="K70" s="16"/>
      <c r="L70" s="16"/>
      <c r="M70" s="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20.100000000000001" customHeight="1" x14ac:dyDescent="0.3">
      <c r="A71" s="2">
        <v>70</v>
      </c>
      <c r="B71" s="53" t="s">
        <v>27</v>
      </c>
      <c r="C71" s="65"/>
      <c r="D71" s="37"/>
      <c r="E71" s="37"/>
      <c r="F71" s="37"/>
      <c r="G71" s="2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20.100000000000001" customHeight="1" x14ac:dyDescent="0.3">
      <c r="A72" s="2">
        <v>71</v>
      </c>
      <c r="B72" s="82" t="s">
        <v>113</v>
      </c>
      <c r="C72" s="65">
        <v>300</v>
      </c>
      <c r="D72" s="65">
        <v>300</v>
      </c>
      <c r="E72" s="37">
        <f t="shared" ref="E72:E92" si="3">SUM(C72-D72)</f>
        <v>0</v>
      </c>
      <c r="F72" s="37">
        <v>300</v>
      </c>
      <c r="G72" s="2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20.100000000000001" customHeight="1" x14ac:dyDescent="0.3">
      <c r="A73" s="2">
        <v>72</v>
      </c>
      <c r="B73" s="82" t="s">
        <v>93</v>
      </c>
      <c r="C73" s="65">
        <v>100</v>
      </c>
      <c r="D73" s="65">
        <v>100</v>
      </c>
      <c r="E73" s="37">
        <f t="shared" si="3"/>
        <v>0</v>
      </c>
      <c r="F73" s="37">
        <v>100</v>
      </c>
      <c r="G73" s="2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20.100000000000001" customHeight="1" x14ac:dyDescent="0.3">
      <c r="A74" s="2">
        <v>73</v>
      </c>
      <c r="B74" s="66" t="s">
        <v>10</v>
      </c>
      <c r="C74" s="60">
        <v>300</v>
      </c>
      <c r="D74" s="60">
        <v>300</v>
      </c>
      <c r="E74" s="37">
        <f t="shared" si="3"/>
        <v>0</v>
      </c>
      <c r="F74" s="37">
        <v>625</v>
      </c>
      <c r="G74" s="2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20.100000000000001" customHeight="1" x14ac:dyDescent="0.3">
      <c r="A75" s="2">
        <v>74</v>
      </c>
      <c r="B75" s="66" t="s">
        <v>95</v>
      </c>
      <c r="C75" s="60">
        <v>50</v>
      </c>
      <c r="D75" s="60">
        <v>50</v>
      </c>
      <c r="E75" s="37">
        <f t="shared" si="3"/>
        <v>0</v>
      </c>
      <c r="F75" s="37">
        <v>50</v>
      </c>
      <c r="G75" s="2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20.100000000000001" customHeight="1" x14ac:dyDescent="0.3">
      <c r="A76" s="2">
        <v>75</v>
      </c>
      <c r="B76" s="66" t="s">
        <v>11</v>
      </c>
      <c r="C76" s="60">
        <v>250</v>
      </c>
      <c r="D76" s="60">
        <v>250</v>
      </c>
      <c r="E76" s="37">
        <f t="shared" si="3"/>
        <v>0</v>
      </c>
      <c r="F76" s="37">
        <v>250</v>
      </c>
      <c r="G76" s="2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20.100000000000001" customHeight="1" x14ac:dyDescent="0.3">
      <c r="A77" s="2">
        <v>76</v>
      </c>
      <c r="B77" s="66" t="s">
        <v>9</v>
      </c>
      <c r="C77" s="60">
        <v>500</v>
      </c>
      <c r="D77" s="60">
        <v>500</v>
      </c>
      <c r="E77" s="37">
        <f t="shared" si="3"/>
        <v>0</v>
      </c>
      <c r="F77" s="37">
        <v>300</v>
      </c>
      <c r="G77" s="2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20.100000000000001" customHeight="1" x14ac:dyDescent="0.3">
      <c r="A78" s="2">
        <v>77</v>
      </c>
      <c r="B78" s="66" t="s">
        <v>94</v>
      </c>
      <c r="C78" s="60">
        <v>250</v>
      </c>
      <c r="D78" s="60">
        <v>250</v>
      </c>
      <c r="E78" s="37">
        <f t="shared" si="3"/>
        <v>0</v>
      </c>
      <c r="F78" s="37">
        <v>250</v>
      </c>
      <c r="G78" s="2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20.100000000000001" customHeight="1" x14ac:dyDescent="0.3">
      <c r="A79" s="2">
        <v>78</v>
      </c>
      <c r="B79" s="66" t="s">
        <v>20</v>
      </c>
      <c r="C79" s="60">
        <v>1500</v>
      </c>
      <c r="D79" s="60">
        <v>1500</v>
      </c>
      <c r="E79" s="37">
        <f t="shared" si="3"/>
        <v>0</v>
      </c>
      <c r="F79" s="37">
        <v>1500</v>
      </c>
      <c r="G79" s="2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20.100000000000001" customHeight="1" x14ac:dyDescent="0.3">
      <c r="A80" s="2">
        <v>79</v>
      </c>
      <c r="B80" s="66" t="s">
        <v>71</v>
      </c>
      <c r="C80" s="60">
        <v>300</v>
      </c>
      <c r="D80" s="60">
        <v>300</v>
      </c>
      <c r="E80" s="37">
        <f t="shared" si="3"/>
        <v>0</v>
      </c>
      <c r="F80" s="37">
        <v>300</v>
      </c>
      <c r="G80" s="2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20.100000000000001" customHeight="1" x14ac:dyDescent="0.3">
      <c r="A81" s="2">
        <v>80</v>
      </c>
      <c r="B81" s="66" t="s">
        <v>12</v>
      </c>
      <c r="C81" s="60">
        <v>500</v>
      </c>
      <c r="D81" s="60">
        <v>500</v>
      </c>
      <c r="E81" s="37">
        <f t="shared" si="3"/>
        <v>0</v>
      </c>
      <c r="F81" s="37">
        <v>625</v>
      </c>
      <c r="G81" s="2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20.100000000000001" customHeight="1" x14ac:dyDescent="0.3">
      <c r="A82" s="2">
        <v>81</v>
      </c>
      <c r="B82" s="66" t="s">
        <v>13</v>
      </c>
      <c r="C82" s="60">
        <v>500</v>
      </c>
      <c r="D82" s="60">
        <v>500</v>
      </c>
      <c r="E82" s="37">
        <f t="shared" si="3"/>
        <v>0</v>
      </c>
      <c r="F82" s="37">
        <v>500</v>
      </c>
      <c r="G82" s="2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20.100000000000001" customHeight="1" x14ac:dyDescent="0.3">
      <c r="A83" s="2">
        <v>82</v>
      </c>
      <c r="B83" s="66" t="s">
        <v>96</v>
      </c>
      <c r="C83" s="60">
        <v>0</v>
      </c>
      <c r="D83" s="60">
        <v>0</v>
      </c>
      <c r="E83" s="37">
        <f t="shared" si="3"/>
        <v>0</v>
      </c>
      <c r="F83" s="37">
        <v>0</v>
      </c>
      <c r="G83" s="2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20.100000000000001" customHeight="1" x14ac:dyDescent="0.3">
      <c r="A84" s="2">
        <v>83</v>
      </c>
      <c r="B84" s="66" t="s">
        <v>25</v>
      </c>
      <c r="C84" s="60">
        <v>150</v>
      </c>
      <c r="D84" s="60">
        <v>150</v>
      </c>
      <c r="E84" s="37">
        <f t="shared" si="3"/>
        <v>0</v>
      </c>
      <c r="F84" s="37">
        <v>0</v>
      </c>
      <c r="G84" s="2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20.100000000000001" customHeight="1" x14ac:dyDescent="0.3">
      <c r="A85" s="2">
        <v>84</v>
      </c>
      <c r="B85" s="66" t="s">
        <v>14</v>
      </c>
      <c r="C85" s="60">
        <v>325</v>
      </c>
      <c r="D85" s="60">
        <v>325</v>
      </c>
      <c r="E85" s="37">
        <f t="shared" si="3"/>
        <v>0</v>
      </c>
      <c r="F85" s="37">
        <v>0</v>
      </c>
      <c r="G85" s="2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20.100000000000001" customHeight="1" x14ac:dyDescent="0.3">
      <c r="A86" s="2">
        <v>85</v>
      </c>
      <c r="B86" s="66" t="s">
        <v>77</v>
      </c>
      <c r="C86" s="60">
        <v>250</v>
      </c>
      <c r="D86" s="60">
        <v>250</v>
      </c>
      <c r="E86" s="37">
        <f t="shared" si="3"/>
        <v>0</v>
      </c>
      <c r="F86" s="37">
        <v>250</v>
      </c>
      <c r="G86" s="2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ht="20.100000000000001" customHeight="1" x14ac:dyDescent="0.3">
      <c r="A87" s="2">
        <v>86</v>
      </c>
      <c r="B87" s="66" t="s">
        <v>57</v>
      </c>
      <c r="C87" s="60">
        <v>100</v>
      </c>
      <c r="D87" s="60">
        <v>100</v>
      </c>
      <c r="E87" s="37">
        <f t="shared" si="3"/>
        <v>0</v>
      </c>
      <c r="F87" s="37">
        <v>100</v>
      </c>
      <c r="G87" s="2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ht="20.100000000000001" customHeight="1" x14ac:dyDescent="0.3">
      <c r="A88" s="2">
        <v>87</v>
      </c>
      <c r="B88" s="66" t="s">
        <v>15</v>
      </c>
      <c r="C88" s="63">
        <v>860</v>
      </c>
      <c r="D88" s="63">
        <v>860</v>
      </c>
      <c r="E88" s="37">
        <f t="shared" si="3"/>
        <v>0</v>
      </c>
      <c r="F88" s="37">
        <v>860</v>
      </c>
      <c r="G88" s="2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ht="20.100000000000001" customHeight="1" x14ac:dyDescent="0.3">
      <c r="A89" s="2">
        <v>88</v>
      </c>
      <c r="B89" s="83" t="s">
        <v>76</v>
      </c>
      <c r="C89" s="63">
        <v>250</v>
      </c>
      <c r="D89" s="63">
        <v>250</v>
      </c>
      <c r="E89" s="37">
        <f t="shared" si="3"/>
        <v>0</v>
      </c>
      <c r="F89" s="37">
        <v>250</v>
      </c>
      <c r="G89" s="2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1:37" ht="20.100000000000001" customHeight="1" x14ac:dyDescent="0.3">
      <c r="A90" s="2">
        <v>89</v>
      </c>
      <c r="B90" s="83" t="s">
        <v>78</v>
      </c>
      <c r="C90" s="60">
        <v>350</v>
      </c>
      <c r="D90" s="60">
        <v>350</v>
      </c>
      <c r="E90" s="37">
        <f t="shared" si="3"/>
        <v>0</v>
      </c>
      <c r="F90" s="37">
        <v>200</v>
      </c>
      <c r="G90" s="2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ht="20.100000000000001" customHeight="1" thickBot="1" x14ac:dyDescent="0.35">
      <c r="A91" s="2">
        <v>90</v>
      </c>
      <c r="B91" s="69" t="s">
        <v>28</v>
      </c>
      <c r="C91" s="77">
        <v>450</v>
      </c>
      <c r="D91" s="77">
        <v>450</v>
      </c>
      <c r="E91" s="37">
        <f t="shared" si="3"/>
        <v>0</v>
      </c>
      <c r="F91" s="37">
        <v>450</v>
      </c>
      <c r="G91" s="2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ht="20.100000000000001" customHeight="1" thickTop="1" x14ac:dyDescent="0.35">
      <c r="A92" s="2">
        <v>91</v>
      </c>
      <c r="B92" s="50" t="s">
        <v>64</v>
      </c>
      <c r="C92" s="40">
        <f>SUM(C72:C91)</f>
        <v>7285</v>
      </c>
      <c r="D92" s="40">
        <f>SUM(D72:D91)</f>
        <v>7285</v>
      </c>
      <c r="E92" s="44">
        <f t="shared" si="3"/>
        <v>0</v>
      </c>
      <c r="F92" s="40">
        <f>SUM(F72:F91)</f>
        <v>6910</v>
      </c>
      <c r="G92" s="26"/>
      <c r="H92" s="17"/>
      <c r="I92" s="15"/>
      <c r="J92" s="16"/>
      <c r="K92" s="16"/>
      <c r="L92" s="16"/>
      <c r="M92" s="1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20.100000000000001" customHeight="1" x14ac:dyDescent="0.35">
      <c r="A93" s="2">
        <v>92</v>
      </c>
      <c r="B93" s="46" t="s">
        <v>102</v>
      </c>
      <c r="C93" s="60"/>
      <c r="D93" s="37"/>
      <c r="E93" s="37"/>
      <c r="F93" s="37"/>
      <c r="G93" s="26"/>
      <c r="H93" s="17"/>
      <c r="I93" s="15"/>
      <c r="J93" s="16"/>
      <c r="K93" s="16"/>
      <c r="L93" s="16"/>
      <c r="M93" s="1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20.100000000000001" customHeight="1" x14ac:dyDescent="0.3">
      <c r="A94" s="2">
        <v>93</v>
      </c>
      <c r="B94" s="68" t="s">
        <v>35</v>
      </c>
      <c r="C94" s="84">
        <v>6240</v>
      </c>
      <c r="D94" s="37">
        <v>6116.25</v>
      </c>
      <c r="E94" s="37">
        <f t="shared" ref="E94:E101" si="4">SUM(C94-D94)</f>
        <v>123.75</v>
      </c>
      <c r="F94" s="37">
        <v>6240</v>
      </c>
      <c r="G94" s="2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20.100000000000001" customHeight="1" x14ac:dyDescent="0.3">
      <c r="A95" s="2">
        <v>94</v>
      </c>
      <c r="B95" s="68" t="s">
        <v>45</v>
      </c>
      <c r="C95" s="72">
        <v>18032</v>
      </c>
      <c r="D95" s="37">
        <v>18027.36</v>
      </c>
      <c r="E95" s="37">
        <f t="shared" si="4"/>
        <v>4.6399999999994179</v>
      </c>
      <c r="F95" s="37">
        <v>18032</v>
      </c>
      <c r="G95" s="2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ht="20.100000000000001" customHeight="1" x14ac:dyDescent="0.3">
      <c r="A96" s="2">
        <v>95</v>
      </c>
      <c r="B96" s="68" t="s">
        <v>33</v>
      </c>
      <c r="C96" s="72">
        <v>1856</v>
      </c>
      <c r="D96" s="37">
        <v>1949.09</v>
      </c>
      <c r="E96" s="37">
        <f t="shared" si="4"/>
        <v>-93.089999999999918</v>
      </c>
      <c r="F96" s="37">
        <v>1856</v>
      </c>
      <c r="G96" s="2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1:37" ht="20.100000000000001" customHeight="1" x14ac:dyDescent="0.3">
      <c r="A97" s="2">
        <v>96</v>
      </c>
      <c r="B97" s="68" t="s">
        <v>75</v>
      </c>
      <c r="C97" s="72">
        <v>1000</v>
      </c>
      <c r="D97" s="37">
        <v>780</v>
      </c>
      <c r="E97" s="37">
        <f t="shared" si="4"/>
        <v>220</v>
      </c>
      <c r="F97" s="37">
        <v>500</v>
      </c>
      <c r="G97" s="2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1:37" ht="20.100000000000001" customHeight="1" x14ac:dyDescent="0.3">
      <c r="A98" s="2">
        <v>97</v>
      </c>
      <c r="B98" s="68" t="s">
        <v>2</v>
      </c>
      <c r="C98" s="72">
        <v>200</v>
      </c>
      <c r="D98" s="37">
        <v>0</v>
      </c>
      <c r="E98" s="37">
        <f t="shared" si="4"/>
        <v>200</v>
      </c>
      <c r="F98" s="37">
        <v>100</v>
      </c>
      <c r="G98" s="2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1:37" ht="20.100000000000001" customHeight="1" x14ac:dyDescent="0.3">
      <c r="A99" s="2">
        <v>98</v>
      </c>
      <c r="B99" s="68" t="s">
        <v>17</v>
      </c>
      <c r="C99" s="72">
        <v>400</v>
      </c>
      <c r="D99" s="37">
        <v>0</v>
      </c>
      <c r="E99" s="37">
        <f t="shared" si="4"/>
        <v>400</v>
      </c>
      <c r="F99" s="37">
        <v>200</v>
      </c>
      <c r="G99" s="2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1:37" ht="20.100000000000001" customHeight="1" thickBot="1" x14ac:dyDescent="0.35">
      <c r="A100" s="2">
        <v>99</v>
      </c>
      <c r="B100" s="85" t="s">
        <v>98</v>
      </c>
      <c r="C100" s="86">
        <v>2400</v>
      </c>
      <c r="D100" s="76">
        <v>2128</v>
      </c>
      <c r="E100" s="37">
        <f t="shared" si="4"/>
        <v>272</v>
      </c>
      <c r="F100" s="76">
        <v>0</v>
      </c>
      <c r="G100" s="2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1:37" ht="20.100000000000001" customHeight="1" thickTop="1" x14ac:dyDescent="0.3">
      <c r="A101" s="2">
        <v>100</v>
      </c>
      <c r="B101" s="50" t="s">
        <v>61</v>
      </c>
      <c r="C101" s="54">
        <f>SUM(C94:C100)</f>
        <v>30128</v>
      </c>
      <c r="D101" s="55">
        <f>SUM(D94:D100)</f>
        <v>29000.7</v>
      </c>
      <c r="E101" s="44">
        <f t="shared" si="4"/>
        <v>1127.2999999999993</v>
      </c>
      <c r="F101" s="44">
        <f>SUM(F94:F100)</f>
        <v>26928</v>
      </c>
      <c r="G101" s="2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1:37" ht="20.100000000000001" customHeight="1" x14ac:dyDescent="0.35">
      <c r="A102" s="2">
        <v>101</v>
      </c>
      <c r="B102" s="46" t="s">
        <v>18</v>
      </c>
      <c r="C102" s="60"/>
      <c r="D102" s="37"/>
      <c r="E102" s="37"/>
      <c r="F102" s="37"/>
      <c r="G102" s="26"/>
      <c r="H102" s="14"/>
      <c r="I102" s="15"/>
      <c r="J102" s="13"/>
      <c r="K102" s="13"/>
      <c r="L102" s="13"/>
      <c r="M102" s="1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1:37" ht="20.100000000000001" customHeight="1" x14ac:dyDescent="0.3">
      <c r="A103" s="2">
        <v>102</v>
      </c>
      <c r="B103" s="66" t="s">
        <v>103</v>
      </c>
      <c r="C103" s="60">
        <v>6781.5</v>
      </c>
      <c r="D103" s="37"/>
      <c r="E103" s="37">
        <v>1298</v>
      </c>
      <c r="F103" s="37">
        <v>7925</v>
      </c>
      <c r="G103" s="2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20.100000000000001" customHeight="1" x14ac:dyDescent="0.3">
      <c r="A104" s="2">
        <v>103</v>
      </c>
      <c r="B104" s="68" t="s">
        <v>114</v>
      </c>
      <c r="C104" s="60"/>
      <c r="D104" s="37">
        <v>1299</v>
      </c>
      <c r="E104" s="37"/>
      <c r="F104" s="56"/>
      <c r="G104" s="3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20.100000000000001" customHeight="1" x14ac:dyDescent="0.3">
      <c r="A105" s="2">
        <v>104</v>
      </c>
      <c r="B105" s="68" t="s">
        <v>115</v>
      </c>
      <c r="C105" s="60"/>
      <c r="D105" s="37">
        <v>2060.81</v>
      </c>
      <c r="E105" s="37"/>
      <c r="F105" s="56"/>
      <c r="G105" s="2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20.100000000000001" customHeight="1" x14ac:dyDescent="0.3">
      <c r="A106" s="2">
        <v>105</v>
      </c>
      <c r="B106" s="68" t="s">
        <v>116</v>
      </c>
      <c r="C106" s="60"/>
      <c r="D106" s="37">
        <v>527.9</v>
      </c>
      <c r="E106" s="37"/>
      <c r="F106" s="56"/>
      <c r="G106" s="2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ht="20.100000000000001" customHeight="1" x14ac:dyDescent="0.3">
      <c r="A107" s="2">
        <v>106</v>
      </c>
      <c r="B107" s="68" t="s">
        <v>118</v>
      </c>
      <c r="C107" s="60"/>
      <c r="D107" s="37">
        <v>75</v>
      </c>
      <c r="E107" s="37"/>
      <c r="F107" s="56"/>
      <c r="G107" s="2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ht="20.100000000000001" customHeight="1" x14ac:dyDescent="0.3">
      <c r="A108" s="2">
        <v>107</v>
      </c>
      <c r="B108" s="68" t="s">
        <v>117</v>
      </c>
      <c r="C108" s="60"/>
      <c r="D108" s="37">
        <v>444.85</v>
      </c>
      <c r="E108" s="37"/>
      <c r="F108" s="56"/>
      <c r="G108" s="2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1:37" ht="20.100000000000001" customHeight="1" x14ac:dyDescent="0.3">
      <c r="A109" s="2">
        <v>108</v>
      </c>
      <c r="B109" s="68" t="s">
        <v>119</v>
      </c>
      <c r="C109" s="60"/>
      <c r="D109" s="37">
        <v>1076.5</v>
      </c>
      <c r="E109" s="37"/>
      <c r="F109" s="56"/>
      <c r="G109" s="2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1:37" ht="20.100000000000001" customHeight="1" x14ac:dyDescent="0.3">
      <c r="A110" s="2">
        <v>109</v>
      </c>
      <c r="B110" s="66" t="s">
        <v>67</v>
      </c>
      <c r="C110" s="60">
        <v>500</v>
      </c>
      <c r="D110" s="37">
        <v>232.8</v>
      </c>
      <c r="E110" s="37">
        <f>SUM(C110-D110)</f>
        <v>267.2</v>
      </c>
      <c r="F110" s="37">
        <v>300</v>
      </c>
      <c r="G110" s="2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1:37" ht="20.100000000000001" customHeight="1" x14ac:dyDescent="0.3">
      <c r="A111" s="2">
        <v>110</v>
      </c>
      <c r="B111" s="71" t="s">
        <v>5</v>
      </c>
      <c r="C111" s="60"/>
      <c r="D111" s="37"/>
      <c r="E111" s="37"/>
      <c r="F111" s="37"/>
      <c r="G111" s="2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1:37" ht="20.100000000000001" customHeight="1" x14ac:dyDescent="0.3">
      <c r="A112" s="2">
        <v>111</v>
      </c>
      <c r="B112" s="68" t="s">
        <v>50</v>
      </c>
      <c r="C112" s="60">
        <v>6682</v>
      </c>
      <c r="D112" s="37">
        <v>6152.04</v>
      </c>
      <c r="E112" s="37">
        <f t="shared" ref="E112:E118" si="5">SUM(C112-D112)</f>
        <v>529.96</v>
      </c>
      <c r="F112" s="37">
        <v>4434</v>
      </c>
      <c r="G112" s="2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1:37" ht="20.100000000000001" customHeight="1" x14ac:dyDescent="0.3">
      <c r="A113" s="2">
        <v>112</v>
      </c>
      <c r="B113" s="68" t="s">
        <v>51</v>
      </c>
      <c r="C113" s="60">
        <v>21</v>
      </c>
      <c r="D113" s="37">
        <v>20.93</v>
      </c>
      <c r="E113" s="37">
        <f t="shared" si="5"/>
        <v>7.0000000000000284E-2</v>
      </c>
      <c r="F113" s="37">
        <v>25</v>
      </c>
      <c r="G113" s="2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1:37" ht="20.100000000000001" customHeight="1" x14ac:dyDescent="0.3">
      <c r="A114" s="2">
        <v>113</v>
      </c>
      <c r="B114" s="68" t="s">
        <v>52</v>
      </c>
      <c r="C114" s="60">
        <v>384</v>
      </c>
      <c r="D114" s="37">
        <v>384</v>
      </c>
      <c r="E114" s="37">
        <f t="shared" si="5"/>
        <v>0</v>
      </c>
      <c r="F114" s="37">
        <v>211</v>
      </c>
      <c r="G114" s="2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1:37" ht="20.100000000000001" customHeight="1" x14ac:dyDescent="0.3">
      <c r="A115" s="2">
        <v>114</v>
      </c>
      <c r="B115" s="68" t="s">
        <v>43</v>
      </c>
      <c r="C115" s="60">
        <v>381</v>
      </c>
      <c r="D115" s="37">
        <v>381</v>
      </c>
      <c r="E115" s="37">
        <f t="shared" si="5"/>
        <v>0</v>
      </c>
      <c r="F115" s="37">
        <v>289</v>
      </c>
      <c r="G115" s="2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1:37" ht="20.100000000000001" customHeight="1" x14ac:dyDescent="0.3">
      <c r="A116" s="2">
        <v>115</v>
      </c>
      <c r="B116" s="68" t="s">
        <v>53</v>
      </c>
      <c r="C116" s="60">
        <v>120</v>
      </c>
      <c r="D116" s="37">
        <v>119.75</v>
      </c>
      <c r="E116" s="37">
        <f t="shared" si="5"/>
        <v>0.25</v>
      </c>
      <c r="F116" s="37">
        <v>120</v>
      </c>
      <c r="G116" s="2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1:37" ht="20.100000000000001" customHeight="1" x14ac:dyDescent="0.3">
      <c r="A117" s="2"/>
      <c r="B117" s="71" t="s">
        <v>83</v>
      </c>
      <c r="C117" s="60">
        <v>1000</v>
      </c>
      <c r="D117" s="37">
        <v>1760</v>
      </c>
      <c r="E117" s="37">
        <f t="shared" si="5"/>
        <v>-760</v>
      </c>
      <c r="F117" s="37">
        <v>1000</v>
      </c>
      <c r="G117" s="2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1:37" ht="20.100000000000001" customHeight="1" x14ac:dyDescent="0.3">
      <c r="A118" s="2">
        <v>116</v>
      </c>
      <c r="B118" s="66" t="s">
        <v>19</v>
      </c>
      <c r="C118" s="60">
        <v>1500</v>
      </c>
      <c r="D118" s="37">
        <v>1515.2</v>
      </c>
      <c r="E118" s="37">
        <f t="shared" si="5"/>
        <v>-15.200000000000045</v>
      </c>
      <c r="F118" s="37">
        <v>1650</v>
      </c>
      <c r="G118" s="2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1:37" ht="20.100000000000001" customHeight="1" x14ac:dyDescent="0.3">
      <c r="A119" s="2">
        <v>117</v>
      </c>
      <c r="B119" s="66" t="s">
        <v>29</v>
      </c>
      <c r="C119" s="60">
        <v>0</v>
      </c>
      <c r="D119" s="37">
        <v>0</v>
      </c>
      <c r="E119" s="37">
        <v>0</v>
      </c>
      <c r="F119" s="37">
        <v>500</v>
      </c>
      <c r="G119" s="2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1:37" ht="20.100000000000001" customHeight="1" x14ac:dyDescent="0.3">
      <c r="A120" s="2">
        <v>118</v>
      </c>
      <c r="B120" s="83" t="s">
        <v>82</v>
      </c>
      <c r="C120" s="63">
        <v>5800</v>
      </c>
      <c r="D120" s="76"/>
      <c r="E120" s="37">
        <v>-582</v>
      </c>
      <c r="F120" s="37">
        <v>6500</v>
      </c>
      <c r="G120" s="2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1:37" ht="20.100000000000001" customHeight="1" x14ac:dyDescent="0.3">
      <c r="A121" s="2">
        <v>119</v>
      </c>
      <c r="B121" s="68" t="s">
        <v>120</v>
      </c>
      <c r="C121" s="60"/>
      <c r="D121" s="37">
        <v>1098.22</v>
      </c>
      <c r="E121" s="36"/>
      <c r="F121" s="37"/>
      <c r="G121" s="2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1:37" ht="20.100000000000001" customHeight="1" x14ac:dyDescent="0.3">
      <c r="A122" s="2">
        <v>120</v>
      </c>
      <c r="B122" s="68" t="s">
        <v>121</v>
      </c>
      <c r="C122" s="60"/>
      <c r="D122" s="37">
        <v>2499.2199999999998</v>
      </c>
      <c r="E122" s="36"/>
      <c r="F122" s="37"/>
      <c r="G122" s="2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1:37" ht="20.100000000000001" customHeight="1" x14ac:dyDescent="0.3">
      <c r="A123" s="2">
        <v>121</v>
      </c>
      <c r="B123" s="68" t="s">
        <v>122</v>
      </c>
      <c r="C123" s="60"/>
      <c r="D123" s="37">
        <v>444.6</v>
      </c>
      <c r="E123" s="36"/>
      <c r="F123" s="37"/>
      <c r="G123" s="2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1:37" ht="20.100000000000001" customHeight="1" thickBot="1" x14ac:dyDescent="0.35">
      <c r="A124" s="2">
        <v>122</v>
      </c>
      <c r="B124" s="126" t="s">
        <v>123</v>
      </c>
      <c r="C124" s="77"/>
      <c r="D124" s="64">
        <v>2340.11</v>
      </c>
      <c r="E124" s="64"/>
      <c r="F124" s="76"/>
      <c r="G124" s="2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1:37" ht="20.100000000000001" customHeight="1" thickTop="1" x14ac:dyDescent="0.3">
      <c r="A125" s="2">
        <v>123</v>
      </c>
      <c r="B125" s="128" t="s">
        <v>65</v>
      </c>
      <c r="C125" s="41">
        <f>SUM(C102:C124)</f>
        <v>23169.5</v>
      </c>
      <c r="D125" s="41">
        <f>SUM(D102:D124)</f>
        <v>22431.930000000004</v>
      </c>
      <c r="E125" s="45">
        <f>SUM(C125-D125)</f>
        <v>737.56999999999607</v>
      </c>
      <c r="F125" s="40">
        <f>SUM(F102:F120)</f>
        <v>22954</v>
      </c>
      <c r="G125" s="2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1:37" ht="20.100000000000001" customHeight="1" x14ac:dyDescent="0.3">
      <c r="A126" s="2">
        <v>124</v>
      </c>
      <c r="B126" s="127" t="s">
        <v>6</v>
      </c>
      <c r="C126" s="58"/>
      <c r="D126" s="37"/>
      <c r="E126" s="37"/>
      <c r="F126" s="37"/>
      <c r="G126" s="2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1:37" ht="20.100000000000001" customHeight="1" x14ac:dyDescent="0.35">
      <c r="A127" s="2">
        <v>125</v>
      </c>
      <c r="B127" s="66" t="s">
        <v>66</v>
      </c>
      <c r="C127" s="60">
        <v>1500</v>
      </c>
      <c r="D127" s="37">
        <v>1774.99</v>
      </c>
      <c r="E127" s="37">
        <f>SUM(C127-D127)</f>
        <v>-274.99</v>
      </c>
      <c r="F127" s="37">
        <v>1800</v>
      </c>
      <c r="G127" s="26"/>
      <c r="H127" s="18"/>
      <c r="I127" s="15"/>
      <c r="J127" s="16"/>
      <c r="K127" s="16"/>
      <c r="L127" s="16"/>
      <c r="M127" s="1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1:37" ht="20.100000000000001" customHeight="1" x14ac:dyDescent="0.3">
      <c r="A128" s="2">
        <v>126</v>
      </c>
      <c r="B128" s="66" t="s">
        <v>124</v>
      </c>
      <c r="C128" s="60">
        <v>0</v>
      </c>
      <c r="D128" s="37">
        <v>370</v>
      </c>
      <c r="E128" s="37">
        <f>SUM(C128-D128)</f>
        <v>-370</v>
      </c>
      <c r="F128" s="37">
        <v>0</v>
      </c>
      <c r="G128" s="2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1:37" ht="20.100000000000001" customHeight="1" x14ac:dyDescent="0.3">
      <c r="A129" s="2">
        <v>127</v>
      </c>
      <c r="B129" s="71" t="s">
        <v>2</v>
      </c>
      <c r="C129" s="60">
        <v>200</v>
      </c>
      <c r="D129" s="37">
        <v>90.48</v>
      </c>
      <c r="E129" s="37">
        <f>SUM(C129-D129)</f>
        <v>109.52</v>
      </c>
      <c r="F129" s="37">
        <v>100</v>
      </c>
      <c r="G129" s="2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1:37" ht="20.100000000000001" customHeight="1" x14ac:dyDescent="0.3">
      <c r="A130" s="2">
        <v>128</v>
      </c>
      <c r="B130" s="66" t="s">
        <v>3</v>
      </c>
      <c r="C130" s="60"/>
      <c r="D130" s="37"/>
      <c r="E130" s="37"/>
      <c r="F130" s="37"/>
      <c r="G130" s="2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1:37" ht="20.100000000000001" customHeight="1" x14ac:dyDescent="0.3">
      <c r="A131" s="2">
        <v>129</v>
      </c>
      <c r="B131" s="71" t="s">
        <v>36</v>
      </c>
      <c r="C131" s="60">
        <v>8000</v>
      </c>
      <c r="D131" s="37">
        <v>4242.25</v>
      </c>
      <c r="E131" s="37">
        <f t="shared" ref="E131:E136" si="6">SUM(C131-D131)</f>
        <v>3757.75</v>
      </c>
      <c r="F131" s="37">
        <v>8000</v>
      </c>
      <c r="G131" s="2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1:37" ht="20.100000000000001" customHeight="1" x14ac:dyDescent="0.3">
      <c r="A132" s="2">
        <v>130</v>
      </c>
      <c r="B132" s="71" t="s">
        <v>34</v>
      </c>
      <c r="C132" s="60">
        <v>1500</v>
      </c>
      <c r="D132" s="37">
        <v>1200</v>
      </c>
      <c r="E132" s="37">
        <f t="shared" si="6"/>
        <v>300</v>
      </c>
      <c r="F132" s="37">
        <v>1500</v>
      </c>
      <c r="G132" s="2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ht="20.100000000000001" customHeight="1" x14ac:dyDescent="0.35">
      <c r="A133" s="2">
        <v>131</v>
      </c>
      <c r="B133" s="71" t="s">
        <v>81</v>
      </c>
      <c r="C133" s="60">
        <v>250</v>
      </c>
      <c r="D133" s="37">
        <v>250</v>
      </c>
      <c r="E133" s="37">
        <f t="shared" si="6"/>
        <v>0</v>
      </c>
      <c r="F133" s="37">
        <v>0</v>
      </c>
      <c r="G133" s="31"/>
      <c r="H133" s="19"/>
      <c r="I133" s="20"/>
      <c r="J133" s="21"/>
      <c r="K133" s="22"/>
      <c r="L133" s="21"/>
      <c r="M133" s="21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37" ht="20.100000000000001" customHeight="1" x14ac:dyDescent="0.3">
      <c r="A134" s="2">
        <v>132</v>
      </c>
      <c r="B134" s="71" t="s">
        <v>31</v>
      </c>
      <c r="C134" s="60">
        <v>21534</v>
      </c>
      <c r="D134" s="37">
        <v>21453.14</v>
      </c>
      <c r="E134" s="37">
        <f t="shared" si="6"/>
        <v>80.860000000000582</v>
      </c>
      <c r="F134" s="37">
        <v>21534</v>
      </c>
      <c r="G134" s="32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1:37" ht="20.100000000000001" customHeight="1" x14ac:dyDescent="0.3">
      <c r="A135" s="2">
        <v>133</v>
      </c>
      <c r="B135" s="68" t="s">
        <v>33</v>
      </c>
      <c r="C135" s="60">
        <v>2374</v>
      </c>
      <c r="D135" s="37">
        <v>2030.68</v>
      </c>
      <c r="E135" s="37">
        <f t="shared" si="6"/>
        <v>343.31999999999994</v>
      </c>
      <c r="F135" s="37">
        <v>2374</v>
      </c>
      <c r="G135" s="3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1:37" ht="20.100000000000001" customHeight="1" thickBot="1" x14ac:dyDescent="0.35">
      <c r="A136" s="2">
        <v>134</v>
      </c>
      <c r="B136" s="69" t="s">
        <v>17</v>
      </c>
      <c r="C136" s="77">
        <v>200</v>
      </c>
      <c r="D136" s="76">
        <v>120</v>
      </c>
      <c r="E136" s="37">
        <f t="shared" si="6"/>
        <v>80</v>
      </c>
      <c r="F136" s="76">
        <v>0</v>
      </c>
      <c r="G136" s="26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1:37" ht="20.100000000000001" customHeight="1" thickTop="1" x14ac:dyDescent="0.3">
      <c r="A137" s="2">
        <v>135</v>
      </c>
      <c r="B137" s="50" t="s">
        <v>106</v>
      </c>
      <c r="C137" s="41">
        <f>SUM(C127:C136)</f>
        <v>35558</v>
      </c>
      <c r="D137" s="40">
        <f>SUM(D127:D136)</f>
        <v>31531.54</v>
      </c>
      <c r="E137" s="44">
        <f>SUM(E127:E136)</f>
        <v>4026.46</v>
      </c>
      <c r="F137" s="44">
        <f>SUM(F127:F136)</f>
        <v>35308</v>
      </c>
      <c r="G137" s="2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1:37" ht="20.100000000000001" customHeight="1" x14ac:dyDescent="0.3">
      <c r="A138" s="2">
        <v>136</v>
      </c>
      <c r="B138" s="46" t="s">
        <v>69</v>
      </c>
      <c r="C138" s="58"/>
      <c r="D138" s="37"/>
      <c r="E138" s="37"/>
      <c r="F138" s="37"/>
      <c r="G138" s="2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1:37" ht="20.100000000000001" customHeight="1" x14ac:dyDescent="0.3">
      <c r="A139" s="2">
        <v>137</v>
      </c>
      <c r="B139" s="66" t="s">
        <v>47</v>
      </c>
      <c r="C139" s="60">
        <v>150</v>
      </c>
      <c r="D139" s="37">
        <v>11.1</v>
      </c>
      <c r="E139" s="37">
        <f>SUM(C139-D139)</f>
        <v>138.9</v>
      </c>
      <c r="F139" s="37">
        <v>100</v>
      </c>
      <c r="G139" s="2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1:37" ht="20.100000000000001" customHeight="1" x14ac:dyDescent="0.3">
      <c r="A140" s="2">
        <v>138</v>
      </c>
      <c r="B140" s="66" t="s">
        <v>68</v>
      </c>
      <c r="C140" s="60">
        <v>1000</v>
      </c>
      <c r="D140" s="37">
        <v>500</v>
      </c>
      <c r="E140" s="37">
        <f>SUM(C140-D140)</f>
        <v>500</v>
      </c>
      <c r="F140" s="37">
        <v>750</v>
      </c>
      <c r="G140" s="2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1:37" ht="20.100000000000001" customHeight="1" thickBot="1" x14ac:dyDescent="0.35">
      <c r="A141" s="2">
        <v>139</v>
      </c>
      <c r="B141" s="87" t="s">
        <v>48</v>
      </c>
      <c r="C141" s="77">
        <v>80</v>
      </c>
      <c r="D141" s="76">
        <v>38.25</v>
      </c>
      <c r="E141" s="37">
        <f>SUM(C141-D141)</f>
        <v>41.75</v>
      </c>
      <c r="F141" s="76">
        <v>57.38</v>
      </c>
      <c r="G141" s="2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1:37" ht="20.100000000000001" customHeight="1" thickTop="1" x14ac:dyDescent="0.3">
      <c r="A142" s="2">
        <v>140</v>
      </c>
      <c r="B142" s="50" t="s">
        <v>70</v>
      </c>
      <c r="C142" s="41">
        <f>SUM(C139:C141)</f>
        <v>1230</v>
      </c>
      <c r="D142" s="44">
        <f>SUM(D139:D141)</f>
        <v>549.35</v>
      </c>
      <c r="E142" s="44">
        <f>SUM(C142-D142)</f>
        <v>680.65</v>
      </c>
      <c r="F142" s="44">
        <f>SUM(F139:F141)</f>
        <v>907.38</v>
      </c>
      <c r="G142" s="3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1:37" ht="20.100000000000001" customHeight="1" x14ac:dyDescent="0.3">
      <c r="A143" s="2">
        <v>141</v>
      </c>
      <c r="B143" s="66"/>
      <c r="C143" s="88"/>
      <c r="D143" s="37"/>
      <c r="E143" s="37"/>
      <c r="F143" s="37"/>
      <c r="G143" s="3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1:37" ht="20.100000000000001" customHeight="1" x14ac:dyDescent="0.3">
      <c r="A144" s="2">
        <v>142</v>
      </c>
      <c r="B144" s="57" t="s">
        <v>91</v>
      </c>
      <c r="C144" s="38">
        <v>227796</v>
      </c>
      <c r="D144" s="38">
        <f>SUM(D15+D22+D36+D48+D60+D70+D92+D101+D125+D137+D142)</f>
        <v>199291.19</v>
      </c>
      <c r="E144" s="38">
        <f>SUM(E15+E22+E36+E48+E60+E70+E92+E101+E125+E137+E142)</f>
        <v>28505.309999999998</v>
      </c>
      <c r="F144" s="38">
        <f>SUM(F15+F22+F36+F48+F60+F70+F92+F101+F125+F137+F142)</f>
        <v>188488.18</v>
      </c>
      <c r="G144" s="3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1:37" ht="20.100000000000001" customHeight="1" thickBot="1" x14ac:dyDescent="0.35">
      <c r="A145" s="2">
        <v>143</v>
      </c>
      <c r="B145" s="89" t="s">
        <v>135</v>
      </c>
      <c r="C145" s="93">
        <v>46940</v>
      </c>
      <c r="D145" s="90" t="s">
        <v>139</v>
      </c>
      <c r="E145" s="108"/>
      <c r="F145" s="109">
        <v>36734</v>
      </c>
      <c r="G145" s="3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1:37" ht="20.100000000000001" customHeight="1" thickBot="1" x14ac:dyDescent="0.35">
      <c r="A146" s="2">
        <v>144</v>
      </c>
      <c r="B146" s="95" t="s">
        <v>137</v>
      </c>
      <c r="C146" s="122">
        <f>SUM(C144-C145)</f>
        <v>180856</v>
      </c>
      <c r="D146" s="123" t="s">
        <v>136</v>
      </c>
      <c r="E146" s="124"/>
      <c r="F146" s="125">
        <f>SUM(F144-F145)</f>
        <v>151754.18</v>
      </c>
      <c r="G146" s="3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1:37" ht="20.100000000000001" customHeight="1" thickTop="1" x14ac:dyDescent="0.3">
      <c r="A147" s="2">
        <v>145</v>
      </c>
      <c r="B147" s="115"/>
      <c r="C147" s="116"/>
      <c r="D147" s="118" t="s">
        <v>127</v>
      </c>
      <c r="E147" s="117"/>
      <c r="F147" s="120">
        <f>SUM(E144*90%)</f>
        <v>25654.778999999999</v>
      </c>
      <c r="G147" s="2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1:37" ht="20.100000000000001" customHeight="1" x14ac:dyDescent="0.3">
      <c r="A148" s="2">
        <v>146</v>
      </c>
      <c r="B148" s="115"/>
      <c r="C148" s="116"/>
      <c r="D148" s="118" t="s">
        <v>128</v>
      </c>
      <c r="E148" s="117"/>
      <c r="F148" s="120">
        <f>SUM(C155*90%)</f>
        <v>11078.901000000002</v>
      </c>
      <c r="G148" s="2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1:37" ht="20.100000000000001" customHeight="1" thickBot="1" x14ac:dyDescent="0.35">
      <c r="A149" s="2">
        <v>147</v>
      </c>
      <c r="B149" s="110"/>
      <c r="C149" s="111"/>
      <c r="D149" s="119"/>
      <c r="E149" s="137" t="s">
        <v>56</v>
      </c>
      <c r="F149" s="121">
        <f>SUM(F147:F148)</f>
        <v>36733.68</v>
      </c>
      <c r="G149" s="2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1:37" ht="20.100000000000001" customHeight="1" thickTop="1" x14ac:dyDescent="0.3">
      <c r="A150" s="2">
        <v>148</v>
      </c>
      <c r="B150" s="98" t="s">
        <v>129</v>
      </c>
      <c r="C150" s="99"/>
      <c r="D150" s="105" t="s">
        <v>138</v>
      </c>
      <c r="E150" s="94"/>
      <c r="F150" s="106"/>
      <c r="G150" s="2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1:37" ht="20.100000000000001" customHeight="1" x14ac:dyDescent="0.3">
      <c r="A151" s="2">
        <v>149</v>
      </c>
      <c r="B151" s="100" t="s">
        <v>125</v>
      </c>
      <c r="C151" s="101">
        <v>4001</v>
      </c>
      <c r="D151" s="96" t="s">
        <v>130</v>
      </c>
      <c r="E151" s="91"/>
      <c r="F151" s="107">
        <f>SUM(E144*10%)</f>
        <v>2850.5309999999999</v>
      </c>
      <c r="G151" s="2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</row>
    <row r="152" spans="1:37" ht="20.100000000000001" customHeight="1" x14ac:dyDescent="0.3">
      <c r="A152" s="2">
        <v>150</v>
      </c>
      <c r="B152" s="100" t="s">
        <v>89</v>
      </c>
      <c r="C152" s="101">
        <v>5836.1</v>
      </c>
      <c r="D152" s="96" t="s">
        <v>131</v>
      </c>
      <c r="E152" s="91"/>
      <c r="F152" s="97">
        <f>SUM(12310*10%)</f>
        <v>1231</v>
      </c>
      <c r="G152" s="2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</row>
    <row r="153" spans="1:37" ht="20.100000000000001" customHeight="1" x14ac:dyDescent="0.3">
      <c r="A153" s="2">
        <v>151</v>
      </c>
      <c r="B153" s="100" t="s">
        <v>90</v>
      </c>
      <c r="C153" s="102">
        <v>883.19</v>
      </c>
      <c r="D153" s="96" t="s">
        <v>132</v>
      </c>
      <c r="E153" s="91"/>
      <c r="F153" s="134">
        <f>SUM(F151:F152)</f>
        <v>4081.5309999999999</v>
      </c>
      <c r="G153" s="2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</row>
    <row r="154" spans="1:37" ht="20.100000000000001" customHeight="1" x14ac:dyDescent="0.3">
      <c r="A154" s="2">
        <v>152</v>
      </c>
      <c r="B154" s="100" t="s">
        <v>126</v>
      </c>
      <c r="C154" s="103">
        <v>1589.6</v>
      </c>
      <c r="D154" s="135" t="s">
        <v>140</v>
      </c>
      <c r="E154" s="112"/>
      <c r="F154" s="136"/>
      <c r="G154" s="2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</row>
    <row r="155" spans="1:37" ht="20.100000000000001" customHeight="1" thickBot="1" x14ac:dyDescent="0.35">
      <c r="A155" s="2">
        <v>153</v>
      </c>
      <c r="B155" s="104" t="s">
        <v>56</v>
      </c>
      <c r="C155" s="114">
        <f>SUM(C151:C154)</f>
        <v>12309.890000000001</v>
      </c>
      <c r="D155" s="131" t="s">
        <v>141</v>
      </c>
      <c r="E155" s="132"/>
      <c r="F155" s="133"/>
      <c r="G155" s="2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</row>
    <row r="156" spans="1:37" ht="20.25" x14ac:dyDescent="0.3">
      <c r="B156" s="3"/>
      <c r="C156" s="2"/>
      <c r="D156" s="2"/>
      <c r="E156" s="2"/>
      <c r="F156" s="2"/>
      <c r="G156" s="23"/>
    </row>
    <row r="157" spans="1:37" ht="20.25" x14ac:dyDescent="0.3">
      <c r="B157" s="3"/>
      <c r="C157" s="2"/>
      <c r="D157" s="2"/>
      <c r="E157" s="2"/>
      <c r="F157" s="2"/>
      <c r="G157" s="23"/>
    </row>
    <row r="158" spans="1:37" ht="20.25" x14ac:dyDescent="0.3">
      <c r="B158" s="3"/>
      <c r="C158" s="2"/>
      <c r="D158" s="2"/>
      <c r="E158" s="2"/>
      <c r="F158" s="2"/>
      <c r="G158" s="23"/>
    </row>
    <row r="159" spans="1:37" ht="20.25" x14ac:dyDescent="0.3">
      <c r="B159" s="2"/>
      <c r="C159" s="2"/>
      <c r="D159" s="2"/>
      <c r="E159" s="2"/>
      <c r="F159" s="2"/>
      <c r="G159" s="23"/>
    </row>
    <row r="160" spans="1:37" ht="20.25" x14ac:dyDescent="0.3">
      <c r="B160" s="2"/>
      <c r="C160" s="2"/>
      <c r="D160" s="2"/>
      <c r="E160" s="2"/>
      <c r="F160" s="2"/>
      <c r="G160" s="23"/>
    </row>
    <row r="161" spans="2:7" ht="20.25" x14ac:dyDescent="0.3">
      <c r="B161" s="2"/>
      <c r="C161" s="2"/>
      <c r="D161" s="2"/>
      <c r="E161" s="2"/>
      <c r="F161" s="2"/>
      <c r="G161" s="23"/>
    </row>
    <row r="162" spans="2:7" ht="20.25" x14ac:dyDescent="0.3">
      <c r="B162" s="2"/>
      <c r="C162" s="2"/>
      <c r="D162" s="2"/>
      <c r="E162" s="2"/>
      <c r="F162" s="2"/>
      <c r="G162" s="23"/>
    </row>
    <row r="163" spans="2:7" ht="20.25" x14ac:dyDescent="0.3">
      <c r="B163" s="2"/>
      <c r="C163" s="2"/>
      <c r="D163" s="2"/>
      <c r="E163" s="2"/>
      <c r="F163" s="2"/>
      <c r="G163" s="23"/>
    </row>
    <row r="164" spans="2:7" ht="20.25" x14ac:dyDescent="0.3">
      <c r="B164" s="2"/>
      <c r="C164" s="2"/>
      <c r="D164" s="2"/>
      <c r="E164" s="2"/>
      <c r="F164" s="2"/>
      <c r="G164" s="23"/>
    </row>
    <row r="165" spans="2:7" ht="15.75" x14ac:dyDescent="0.25">
      <c r="B165" s="3"/>
      <c r="C165" s="2"/>
      <c r="D165" s="2"/>
      <c r="E165" s="2"/>
      <c r="F165" s="2"/>
      <c r="G165" s="2"/>
    </row>
    <row r="166" spans="2:7" ht="15.75" x14ac:dyDescent="0.25">
      <c r="B166" s="3"/>
      <c r="C166" s="2"/>
      <c r="D166" s="2"/>
      <c r="E166" s="2"/>
      <c r="F166" s="2"/>
      <c r="G166" s="2"/>
    </row>
    <row r="167" spans="2:7" ht="15.75" x14ac:dyDescent="0.25">
      <c r="B167" s="3"/>
      <c r="C167" s="2"/>
      <c r="D167" s="2"/>
      <c r="E167" s="2"/>
      <c r="F167" s="2"/>
      <c r="G167" s="2"/>
    </row>
    <row r="168" spans="2:7" ht="15.75" x14ac:dyDescent="0.25">
      <c r="B168" s="3"/>
      <c r="C168" s="2"/>
      <c r="D168" s="2"/>
      <c r="E168" s="2"/>
      <c r="F168" s="2"/>
      <c r="G168" s="2"/>
    </row>
    <row r="169" spans="2:7" ht="15.75" x14ac:dyDescent="0.25">
      <c r="B169" s="3"/>
      <c r="C169" s="2"/>
      <c r="D169" s="2"/>
      <c r="E169" s="2"/>
      <c r="F169" s="2"/>
      <c r="G169" s="2"/>
    </row>
    <row r="170" spans="2:7" ht="15.75" x14ac:dyDescent="0.25">
      <c r="B170" s="3"/>
      <c r="C170" s="2"/>
      <c r="D170" s="2"/>
      <c r="E170" s="2"/>
      <c r="F170" s="2"/>
      <c r="G170" s="2"/>
    </row>
    <row r="171" spans="2:7" ht="15.75" x14ac:dyDescent="0.25">
      <c r="B171" s="3"/>
      <c r="C171" s="2"/>
      <c r="D171" s="2"/>
      <c r="E171" s="2"/>
      <c r="F171" s="2"/>
      <c r="G171" s="2"/>
    </row>
    <row r="172" spans="2:7" ht="15.75" x14ac:dyDescent="0.25">
      <c r="B172" s="3"/>
      <c r="C172" s="2"/>
      <c r="D172" s="2"/>
      <c r="E172" s="2"/>
      <c r="F172" s="2"/>
      <c r="G172" s="2"/>
    </row>
    <row r="173" spans="2:7" ht="15.75" x14ac:dyDescent="0.25">
      <c r="B173" s="3"/>
      <c r="C173" s="2"/>
      <c r="D173" s="2"/>
      <c r="E173" s="2"/>
      <c r="F173" s="2"/>
      <c r="G173" s="2"/>
    </row>
    <row r="174" spans="2:7" ht="15.75" x14ac:dyDescent="0.25">
      <c r="B174" s="3"/>
      <c r="C174" s="2"/>
      <c r="D174" s="2"/>
      <c r="E174" s="2"/>
      <c r="F174" s="2"/>
      <c r="G174" s="2"/>
    </row>
    <row r="175" spans="2:7" ht="15.75" x14ac:dyDescent="0.25">
      <c r="B175" s="3"/>
      <c r="C175" s="2"/>
      <c r="D175" s="2"/>
      <c r="E175" s="2"/>
      <c r="F175" s="2"/>
      <c r="G175" s="2"/>
    </row>
    <row r="176" spans="2:7" ht="15.75" x14ac:dyDescent="0.25">
      <c r="B176" s="3"/>
      <c r="C176" s="2"/>
      <c r="D176" s="2"/>
      <c r="E176" s="2"/>
      <c r="F176" s="2"/>
      <c r="G176" s="2"/>
    </row>
    <row r="177" spans="2:7" ht="15.75" x14ac:dyDescent="0.25">
      <c r="B177" s="3"/>
      <c r="C177" s="2"/>
      <c r="D177" s="2"/>
      <c r="E177" s="2"/>
      <c r="F177" s="2"/>
      <c r="G177" s="2"/>
    </row>
    <row r="178" spans="2:7" ht="15.75" x14ac:dyDescent="0.25">
      <c r="B178" s="3"/>
      <c r="C178" s="2"/>
      <c r="D178" s="2"/>
      <c r="E178" s="2"/>
      <c r="F178" s="2"/>
      <c r="G178" s="2"/>
    </row>
    <row r="179" spans="2:7" ht="15.75" x14ac:dyDescent="0.25">
      <c r="B179" s="3"/>
      <c r="C179" s="2"/>
      <c r="D179" s="2"/>
      <c r="E179" s="2"/>
      <c r="F179" s="2"/>
      <c r="G179" s="2"/>
    </row>
    <row r="180" spans="2:7" ht="15.75" x14ac:dyDescent="0.25">
      <c r="B180" s="3"/>
      <c r="C180" s="2"/>
      <c r="D180" s="2"/>
      <c r="E180" s="2"/>
      <c r="F180" s="2"/>
      <c r="G180" s="2"/>
    </row>
    <row r="181" spans="2:7" ht="15.75" x14ac:dyDescent="0.25">
      <c r="B181" s="3"/>
      <c r="C181" s="2"/>
      <c r="D181" s="2"/>
      <c r="E181" s="2"/>
      <c r="F181" s="2"/>
      <c r="G181" s="2"/>
    </row>
    <row r="182" spans="2:7" ht="15.75" x14ac:dyDescent="0.25">
      <c r="B182" s="3"/>
      <c r="C182" s="2"/>
      <c r="D182" s="2"/>
      <c r="E182" s="2"/>
      <c r="F182" s="2"/>
      <c r="G182" s="2"/>
    </row>
    <row r="183" spans="2:7" ht="15.75" x14ac:dyDescent="0.25">
      <c r="B183" s="3"/>
      <c r="C183" s="2"/>
      <c r="D183" s="2"/>
      <c r="E183" s="2"/>
      <c r="F183" s="2"/>
      <c r="G183" s="2"/>
    </row>
    <row r="184" spans="2:7" ht="15.75" x14ac:dyDescent="0.25">
      <c r="B184" s="3"/>
      <c r="C184" s="2"/>
      <c r="D184" s="2"/>
      <c r="E184" s="2"/>
      <c r="F184" s="2"/>
      <c r="G184" s="2"/>
    </row>
    <row r="185" spans="2:7" ht="15.75" x14ac:dyDescent="0.25">
      <c r="B185" s="3"/>
      <c r="C185" s="2"/>
      <c r="D185" s="2"/>
      <c r="E185" s="2"/>
      <c r="F185" s="2"/>
      <c r="G185" s="2"/>
    </row>
    <row r="186" spans="2:7" ht="15.75" x14ac:dyDescent="0.25">
      <c r="B186" s="3"/>
      <c r="C186" s="2"/>
      <c r="D186" s="2"/>
      <c r="E186" s="2"/>
      <c r="F186" s="2"/>
      <c r="G186" s="2"/>
    </row>
    <row r="187" spans="2:7" ht="15.75" x14ac:dyDescent="0.25">
      <c r="B187" s="3"/>
      <c r="C187" s="2"/>
      <c r="D187" s="2"/>
      <c r="E187" s="2"/>
      <c r="F187" s="2"/>
      <c r="G187" s="2"/>
    </row>
    <row r="188" spans="2:7" ht="15.75" x14ac:dyDescent="0.25">
      <c r="B188" s="3"/>
      <c r="C188" s="2"/>
      <c r="D188" s="2"/>
      <c r="E188" s="2"/>
      <c r="F188" s="2"/>
      <c r="G188" s="2"/>
    </row>
    <row r="189" spans="2:7" ht="15.75" x14ac:dyDescent="0.25">
      <c r="B189" s="3"/>
      <c r="C189" s="2"/>
      <c r="D189" s="2"/>
      <c r="E189" s="2"/>
      <c r="F189" s="2"/>
      <c r="G189" s="2"/>
    </row>
    <row r="190" spans="2:7" ht="15.75" x14ac:dyDescent="0.25">
      <c r="B190" s="3"/>
      <c r="C190" s="2"/>
      <c r="D190" s="2"/>
      <c r="E190" s="2"/>
      <c r="F190" s="2"/>
      <c r="G190" s="2"/>
    </row>
    <row r="191" spans="2:7" ht="15.75" x14ac:dyDescent="0.25">
      <c r="B191" s="3"/>
      <c r="C191" s="2"/>
      <c r="D191" s="2"/>
      <c r="E191" s="2"/>
      <c r="F191" s="2"/>
      <c r="G191" s="2"/>
    </row>
    <row r="192" spans="2:7" ht="15.75" x14ac:dyDescent="0.25">
      <c r="B192" s="3"/>
      <c r="C192" s="2"/>
      <c r="D192" s="2"/>
      <c r="E192" s="2"/>
      <c r="F192" s="2"/>
      <c r="G192" s="2"/>
    </row>
    <row r="193" spans="2:7" ht="15.75" x14ac:dyDescent="0.25">
      <c r="B193" s="3"/>
      <c r="C193" s="2"/>
      <c r="D193" s="2"/>
      <c r="E193" s="2"/>
      <c r="F193" s="2"/>
      <c r="G193" s="2"/>
    </row>
    <row r="194" spans="2:7" ht="15.75" x14ac:dyDescent="0.25">
      <c r="B194" s="3"/>
      <c r="C194" s="2"/>
      <c r="D194" s="2"/>
      <c r="E194" s="2"/>
      <c r="F194" s="2"/>
      <c r="G194" s="2"/>
    </row>
    <row r="195" spans="2:7" ht="15.75" x14ac:dyDescent="0.25">
      <c r="B195" s="3"/>
      <c r="C195" s="2"/>
      <c r="D195" s="2"/>
      <c r="E195" s="2"/>
      <c r="F195" s="2"/>
      <c r="G195" s="2"/>
    </row>
    <row r="196" spans="2:7" ht="15.75" x14ac:dyDescent="0.25">
      <c r="B196" s="3"/>
      <c r="C196" s="2"/>
      <c r="D196" s="2"/>
      <c r="E196" s="2"/>
      <c r="F196" s="2"/>
      <c r="G196" s="2"/>
    </row>
    <row r="197" spans="2:7" ht="15.75" x14ac:dyDescent="0.25">
      <c r="B197" s="3"/>
      <c r="C197" s="2"/>
      <c r="D197" s="2"/>
      <c r="E197" s="2"/>
      <c r="F197" s="2"/>
      <c r="G197" s="2"/>
    </row>
    <row r="198" spans="2:7" ht="15.75" x14ac:dyDescent="0.25">
      <c r="B198" s="3"/>
      <c r="C198" s="2"/>
      <c r="D198" s="2"/>
      <c r="E198" s="2"/>
      <c r="F198" s="2"/>
      <c r="G198" s="2"/>
    </row>
    <row r="199" spans="2:7" ht="15.75" x14ac:dyDescent="0.25">
      <c r="B199" s="3"/>
      <c r="C199" s="2"/>
      <c r="D199" s="2"/>
      <c r="E199" s="2"/>
      <c r="F199" s="2"/>
      <c r="G199" s="2"/>
    </row>
    <row r="200" spans="2:7" ht="15.75" x14ac:dyDescent="0.25">
      <c r="B200" s="1"/>
      <c r="C200" s="2"/>
    </row>
    <row r="201" spans="2:7" ht="15.75" x14ac:dyDescent="0.25">
      <c r="B201" s="1"/>
      <c r="C201" s="2"/>
    </row>
    <row r="202" spans="2:7" ht="15.75" x14ac:dyDescent="0.25">
      <c r="B202" s="1"/>
      <c r="C202" s="2"/>
    </row>
    <row r="203" spans="2:7" ht="15.75" x14ac:dyDescent="0.25">
      <c r="B203" s="1"/>
      <c r="C203" s="2"/>
    </row>
    <row r="204" spans="2:7" ht="15.75" x14ac:dyDescent="0.25">
      <c r="B204" s="1"/>
      <c r="C204" s="2"/>
    </row>
    <row r="205" spans="2:7" ht="15.75" x14ac:dyDescent="0.25">
      <c r="B205" s="1"/>
      <c r="C205" s="2"/>
    </row>
    <row r="206" spans="2:7" ht="15.75" x14ac:dyDescent="0.25">
      <c r="B206" s="1"/>
      <c r="C206" s="2"/>
    </row>
    <row r="207" spans="2:7" ht="15.75" x14ac:dyDescent="0.25">
      <c r="B207" s="1"/>
      <c r="C207" s="2"/>
    </row>
    <row r="208" spans="2:7" ht="15.75" x14ac:dyDescent="0.25">
      <c r="B208" s="1"/>
      <c r="C208" s="2"/>
    </row>
    <row r="209" spans="2:3" ht="15.75" x14ac:dyDescent="0.25">
      <c r="B209" s="1"/>
      <c r="C209" s="2"/>
    </row>
    <row r="210" spans="2:3" ht="15.75" x14ac:dyDescent="0.25">
      <c r="B210" s="1"/>
      <c r="C210" s="2"/>
    </row>
    <row r="211" spans="2:3" ht="15.75" x14ac:dyDescent="0.25">
      <c r="B211" s="1"/>
      <c r="C211" s="2"/>
    </row>
    <row r="212" spans="2:3" ht="15.75" x14ac:dyDescent="0.25">
      <c r="B212" s="1"/>
      <c r="C212" s="2"/>
    </row>
    <row r="213" spans="2:3" ht="15.75" x14ac:dyDescent="0.25">
      <c r="B213" s="1"/>
      <c r="C213" s="2"/>
    </row>
    <row r="214" spans="2:3" x14ac:dyDescent="0.25">
      <c r="B214" s="1"/>
    </row>
    <row r="215" spans="2:3" x14ac:dyDescent="0.25">
      <c r="B215" s="1"/>
    </row>
    <row r="216" spans="2:3" x14ac:dyDescent="0.25">
      <c r="B216" s="1"/>
    </row>
    <row r="217" spans="2:3" x14ac:dyDescent="0.25">
      <c r="B217" s="1"/>
    </row>
    <row r="218" spans="2:3" x14ac:dyDescent="0.25">
      <c r="B218" s="1"/>
    </row>
    <row r="219" spans="2:3" x14ac:dyDescent="0.25">
      <c r="B219" s="1"/>
    </row>
    <row r="220" spans="2:3" x14ac:dyDescent="0.25">
      <c r="B220" s="1"/>
    </row>
    <row r="221" spans="2:3" x14ac:dyDescent="0.25">
      <c r="B221" s="1"/>
    </row>
    <row r="222" spans="2:3" x14ac:dyDescent="0.25">
      <c r="B222" s="1"/>
    </row>
    <row r="223" spans="2:3" x14ac:dyDescent="0.25">
      <c r="B223" s="1"/>
    </row>
    <row r="224" spans="2:3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</sheetData>
  <printOptions horizontalCentered="1" gridLines="1"/>
  <pageMargins left="1.25" right="1" top="1" bottom="0.5" header="0.3" footer="0.55000000000000004"/>
  <pageSetup scale="62" fitToHeight="6" orientation="portrait" r:id="rId1"/>
  <headerFooter>
    <oddHeader>&amp;C&amp;"Times New Roman,Bold"&amp;14Town of Windham&amp;"-,Regular"&amp;11
&amp;"Times New Roman,Bold"&amp;14General Accounts
2018 Budgets, Actual Expenses, Balances &amp; &amp;"-,Bold"&amp;11Proposed 2019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00"/>
  <sheetViews>
    <sheetView tabSelected="1" workbookViewId="0">
      <selection activeCell="B198" sqref="B198"/>
    </sheetView>
  </sheetViews>
  <sheetFormatPr defaultRowHeight="15" x14ac:dyDescent="0.25"/>
  <cols>
    <col min="1" max="1" width="5.5703125" customWidth="1"/>
    <col min="2" max="2" width="43.7109375" customWidth="1"/>
    <col min="3" max="3" width="13.5703125" customWidth="1"/>
    <col min="4" max="4" width="17.28515625" customWidth="1"/>
    <col min="5" max="5" width="16.28515625" customWidth="1"/>
    <col min="6" max="6" width="13.140625" customWidth="1"/>
  </cols>
  <sheetData>
    <row r="1" spans="1:11" ht="31.5" x14ac:dyDescent="0.25">
      <c r="A1">
        <v>1</v>
      </c>
      <c r="B1" s="34" t="s">
        <v>190</v>
      </c>
      <c r="C1" s="92" t="s">
        <v>143</v>
      </c>
      <c r="D1" s="92" t="s">
        <v>80</v>
      </c>
      <c r="E1" s="92" t="s">
        <v>142</v>
      </c>
      <c r="F1" s="35" t="s">
        <v>144</v>
      </c>
    </row>
    <row r="2" spans="1:11" ht="15.75" x14ac:dyDescent="0.25">
      <c r="A2">
        <v>2</v>
      </c>
      <c r="B2" s="113" t="s">
        <v>58</v>
      </c>
      <c r="C2" s="35"/>
      <c r="D2" s="92"/>
      <c r="E2" s="92"/>
      <c r="F2" s="35"/>
    </row>
    <row r="3" spans="1:11" ht="15.75" x14ac:dyDescent="0.25">
      <c r="A3">
        <v>3</v>
      </c>
      <c r="B3" s="59" t="s">
        <v>72</v>
      </c>
      <c r="C3" s="60">
        <v>12</v>
      </c>
      <c r="D3" s="60">
        <v>12</v>
      </c>
      <c r="E3" s="37">
        <v>0</v>
      </c>
      <c r="F3" s="60">
        <v>12</v>
      </c>
    </row>
    <row r="4" spans="1:11" ht="15.75" x14ac:dyDescent="0.25">
      <c r="A4">
        <v>4</v>
      </c>
      <c r="B4" s="59" t="s">
        <v>101</v>
      </c>
      <c r="C4" s="37">
        <v>8391</v>
      </c>
      <c r="D4" s="37">
        <v>8391</v>
      </c>
      <c r="E4" s="37">
        <f>SUM(C4-D4)</f>
        <v>0</v>
      </c>
      <c r="F4" s="37">
        <v>9000</v>
      </c>
    </row>
    <row r="5" spans="1:11" ht="15.75" x14ac:dyDescent="0.25">
      <c r="A5">
        <v>5</v>
      </c>
      <c r="B5" s="59" t="s">
        <v>0</v>
      </c>
      <c r="C5" s="37"/>
      <c r="D5" s="37"/>
      <c r="E5" s="37"/>
      <c r="F5" s="37"/>
    </row>
    <row r="6" spans="1:11" ht="15.75" x14ac:dyDescent="0.25">
      <c r="A6">
        <v>6</v>
      </c>
      <c r="B6" s="61" t="s">
        <v>86</v>
      </c>
      <c r="C6" s="60">
        <v>500</v>
      </c>
      <c r="D6" s="37">
        <v>500</v>
      </c>
      <c r="E6" s="37">
        <f t="shared" ref="E6:E10" si="0">SUM(C6-D6)</f>
        <v>0</v>
      </c>
      <c r="F6" s="60">
        <v>500</v>
      </c>
      <c r="H6" s="142"/>
    </row>
    <row r="7" spans="1:11" ht="15.75" x14ac:dyDescent="0.25">
      <c r="A7">
        <v>7</v>
      </c>
      <c r="B7" s="61" t="s">
        <v>87</v>
      </c>
      <c r="C7" s="60">
        <v>700</v>
      </c>
      <c r="D7" s="37">
        <v>0</v>
      </c>
      <c r="E7" s="37">
        <f t="shared" si="0"/>
        <v>700</v>
      </c>
      <c r="F7" s="60">
        <v>0</v>
      </c>
    </row>
    <row r="8" spans="1:11" ht="15.75" x14ac:dyDescent="0.25">
      <c r="A8">
        <v>8</v>
      </c>
      <c r="B8" s="59" t="s">
        <v>100</v>
      </c>
      <c r="C8" s="37">
        <v>14162</v>
      </c>
      <c r="D8" s="37">
        <v>14161</v>
      </c>
      <c r="E8" s="37">
        <f t="shared" si="0"/>
        <v>1</v>
      </c>
      <c r="F8" s="161">
        <v>20000</v>
      </c>
      <c r="G8" s="199" t="s">
        <v>174</v>
      </c>
    </row>
    <row r="9" spans="1:11" ht="15.75" x14ac:dyDescent="0.25">
      <c r="A9">
        <v>9</v>
      </c>
      <c r="B9" s="62" t="s">
        <v>189</v>
      </c>
      <c r="C9" s="37">
        <v>1584</v>
      </c>
      <c r="D9" s="37">
        <v>1584</v>
      </c>
      <c r="E9" s="37">
        <f t="shared" si="0"/>
        <v>0</v>
      </c>
      <c r="F9" s="37">
        <v>1600</v>
      </c>
    </row>
    <row r="10" spans="1:11" ht="16.5" thickBot="1" x14ac:dyDescent="0.3">
      <c r="A10">
        <v>10</v>
      </c>
      <c r="B10" s="62" t="s">
        <v>40</v>
      </c>
      <c r="C10" s="64">
        <v>1500</v>
      </c>
      <c r="D10" s="64">
        <v>957</v>
      </c>
      <c r="E10" s="37">
        <f t="shared" si="0"/>
        <v>543</v>
      </c>
      <c r="F10" s="64">
        <v>1000</v>
      </c>
    </row>
    <row r="11" spans="1:11" ht="16.5" thickTop="1" x14ac:dyDescent="0.25">
      <c r="A11">
        <v>11</v>
      </c>
      <c r="B11" s="39" t="s">
        <v>58</v>
      </c>
      <c r="C11" s="40">
        <f>SUM(C3:C10)</f>
        <v>26849</v>
      </c>
      <c r="D11" s="40">
        <f>SUM(D3:D10)</f>
        <v>25605</v>
      </c>
      <c r="E11" s="40">
        <f>SUM(E3:E10)</f>
        <v>1244</v>
      </c>
      <c r="F11" s="40">
        <f>SUM(F3:F10)</f>
        <v>32112</v>
      </c>
      <c r="J11" s="116"/>
      <c r="K11" s="185"/>
    </row>
    <row r="12" spans="1:11" ht="15.75" x14ac:dyDescent="0.25">
      <c r="A12">
        <v>12</v>
      </c>
      <c r="B12" s="149"/>
      <c r="C12" s="41"/>
      <c r="D12" s="41"/>
      <c r="E12" s="41"/>
      <c r="F12" s="41"/>
      <c r="J12" s="185"/>
      <c r="K12" s="185"/>
    </row>
    <row r="13" spans="1:11" ht="15.75" x14ac:dyDescent="0.25">
      <c r="A13">
        <v>13</v>
      </c>
      <c r="B13" s="42" t="s">
        <v>1</v>
      </c>
      <c r="C13" s="37"/>
      <c r="D13" s="37"/>
      <c r="E13" s="37"/>
      <c r="F13" s="37"/>
      <c r="H13" s="142"/>
      <c r="J13" s="185"/>
      <c r="K13" s="185"/>
    </row>
    <row r="14" spans="1:11" ht="15.75" x14ac:dyDescent="0.25">
      <c r="A14">
        <v>14</v>
      </c>
      <c r="B14" s="66" t="s">
        <v>2</v>
      </c>
      <c r="C14" s="37">
        <v>175</v>
      </c>
      <c r="D14" s="37">
        <v>0</v>
      </c>
      <c r="E14" s="37">
        <f t="shared" ref="E14:E18" si="1">SUM(C14-D14)</f>
        <v>175</v>
      </c>
      <c r="F14" s="37">
        <v>175</v>
      </c>
      <c r="J14" s="185"/>
      <c r="K14" s="185"/>
    </row>
    <row r="15" spans="1:11" ht="15.75" x14ac:dyDescent="0.25">
      <c r="A15">
        <v>15</v>
      </c>
      <c r="B15" s="66" t="s">
        <v>3</v>
      </c>
      <c r="C15" s="37">
        <v>2500</v>
      </c>
      <c r="D15" s="37">
        <v>2618</v>
      </c>
      <c r="E15" s="37">
        <f t="shared" si="1"/>
        <v>-118</v>
      </c>
      <c r="F15" s="161">
        <v>3000</v>
      </c>
      <c r="J15" s="185"/>
      <c r="K15" s="185"/>
    </row>
    <row r="16" spans="1:11" ht="15.75" x14ac:dyDescent="0.25">
      <c r="A16">
        <v>16</v>
      </c>
      <c r="B16" s="68" t="s">
        <v>33</v>
      </c>
      <c r="C16" s="37">
        <v>206.55</v>
      </c>
      <c r="D16" s="37">
        <v>200</v>
      </c>
      <c r="E16" s="37">
        <f t="shared" si="1"/>
        <v>6.5500000000000114</v>
      </c>
      <c r="F16" s="37">
        <v>220</v>
      </c>
      <c r="J16" s="185"/>
      <c r="K16" s="185"/>
    </row>
    <row r="17" spans="1:11" ht="15.75" x14ac:dyDescent="0.25">
      <c r="A17">
        <v>17</v>
      </c>
      <c r="B17" s="66" t="s">
        <v>4</v>
      </c>
      <c r="C17" s="37">
        <v>180</v>
      </c>
      <c r="D17" s="37">
        <v>0</v>
      </c>
      <c r="E17" s="37">
        <f t="shared" si="1"/>
        <v>180</v>
      </c>
      <c r="F17" s="37">
        <v>180</v>
      </c>
      <c r="J17" s="185"/>
      <c r="K17" s="185"/>
    </row>
    <row r="18" spans="1:11" ht="16.5" thickBot="1" x14ac:dyDescent="0.3">
      <c r="A18">
        <v>18</v>
      </c>
      <c r="B18" s="69" t="s">
        <v>49</v>
      </c>
      <c r="C18" s="64">
        <v>450</v>
      </c>
      <c r="D18" s="64">
        <v>421</v>
      </c>
      <c r="E18" s="37">
        <f t="shared" si="1"/>
        <v>29</v>
      </c>
      <c r="F18" s="64">
        <v>500</v>
      </c>
      <c r="J18" s="185"/>
      <c r="K18" s="185"/>
    </row>
    <row r="19" spans="1:11" ht="16.5" thickTop="1" x14ac:dyDescent="0.25">
      <c r="A19">
        <v>19</v>
      </c>
      <c r="B19" s="43" t="s">
        <v>59</v>
      </c>
      <c r="C19" s="45">
        <f>SUM(C14:C18)</f>
        <v>3511.55</v>
      </c>
      <c r="D19" s="41">
        <f>SUM(D14:D18)</f>
        <v>3239</v>
      </c>
      <c r="E19" s="41">
        <f t="shared" ref="E19:F19" si="2">SUM(E14:E18)</f>
        <v>272.55</v>
      </c>
      <c r="F19" s="41">
        <f t="shared" si="2"/>
        <v>4075</v>
      </c>
      <c r="J19" s="207"/>
      <c r="K19" s="185"/>
    </row>
    <row r="20" spans="1:11" ht="15.75" x14ac:dyDescent="0.25">
      <c r="A20">
        <v>20</v>
      </c>
      <c r="B20" s="43"/>
      <c r="C20" s="45" t="s">
        <v>182</v>
      </c>
      <c r="D20" s="41"/>
      <c r="E20" s="41"/>
      <c r="F20" s="41"/>
      <c r="J20" s="185"/>
      <c r="K20" s="185"/>
    </row>
    <row r="21" spans="1:11" ht="15.75" x14ac:dyDescent="0.25">
      <c r="A21">
        <v>21</v>
      </c>
      <c r="B21" s="49" t="s">
        <v>177</v>
      </c>
      <c r="C21" s="45"/>
      <c r="D21" s="41"/>
      <c r="E21" s="45"/>
      <c r="F21" s="45"/>
      <c r="J21" s="185"/>
      <c r="K21" s="185"/>
    </row>
    <row r="22" spans="1:11" ht="15.75" x14ac:dyDescent="0.25">
      <c r="A22">
        <v>22</v>
      </c>
      <c r="B22" s="49"/>
      <c r="C22" s="45"/>
      <c r="D22" s="41"/>
      <c r="E22" s="45"/>
      <c r="F22" s="45"/>
      <c r="J22" s="185"/>
      <c r="K22" s="185"/>
    </row>
    <row r="23" spans="1:11" ht="15.75" x14ac:dyDescent="0.25">
      <c r="A23">
        <v>23</v>
      </c>
      <c r="B23" s="71" t="s">
        <v>178</v>
      </c>
      <c r="C23" s="45">
        <v>1500</v>
      </c>
      <c r="D23" s="41">
        <v>1500</v>
      </c>
      <c r="E23" s="45">
        <v>0</v>
      </c>
      <c r="F23" s="45">
        <v>1500</v>
      </c>
      <c r="G23" s="162" t="s">
        <v>180</v>
      </c>
      <c r="J23" s="185"/>
      <c r="K23" s="185"/>
    </row>
    <row r="24" spans="1:11" ht="16.5" thickBot="1" x14ac:dyDescent="0.3">
      <c r="A24">
        <v>24</v>
      </c>
      <c r="B24" s="200" t="s">
        <v>179</v>
      </c>
      <c r="C24" s="201">
        <v>115</v>
      </c>
      <c r="D24" s="168">
        <v>115</v>
      </c>
      <c r="E24" s="201">
        <v>0</v>
      </c>
      <c r="F24" s="201">
        <v>114.75</v>
      </c>
      <c r="J24" s="185"/>
      <c r="K24" s="185"/>
    </row>
    <row r="25" spans="1:11" ht="16.5" thickTop="1" x14ac:dyDescent="0.25">
      <c r="A25">
        <v>25</v>
      </c>
      <c r="B25" s="53"/>
      <c r="C25" s="45">
        <f>SUM(C23:C24)</f>
        <v>1615</v>
      </c>
      <c r="D25" s="45">
        <f>SUM(D23:D24)</f>
        <v>1615</v>
      </c>
      <c r="E25" s="45">
        <v>0</v>
      </c>
      <c r="F25" s="45">
        <f>SUM(F23:F24)</f>
        <v>1614.75</v>
      </c>
      <c r="J25" s="185"/>
      <c r="K25" s="185"/>
    </row>
    <row r="26" spans="1:11" ht="15.75" x14ac:dyDescent="0.25">
      <c r="A26">
        <v>26</v>
      </c>
      <c r="B26" s="53"/>
      <c r="C26" s="45"/>
      <c r="D26" s="45"/>
      <c r="E26" s="45"/>
      <c r="F26" s="45"/>
      <c r="J26" s="185"/>
      <c r="K26" s="185"/>
    </row>
    <row r="27" spans="1:11" ht="15.75" x14ac:dyDescent="0.25">
      <c r="A27">
        <v>27</v>
      </c>
      <c r="B27" s="46" t="s">
        <v>24</v>
      </c>
      <c r="C27" s="37"/>
      <c r="D27" s="37"/>
      <c r="E27" s="37"/>
      <c r="F27" s="37"/>
      <c r="J27" s="185"/>
      <c r="K27" s="185"/>
    </row>
    <row r="28" spans="1:11" ht="15.75" x14ac:dyDescent="0.25">
      <c r="A28">
        <v>28</v>
      </c>
      <c r="B28" s="71" t="s">
        <v>191</v>
      </c>
      <c r="C28" s="37">
        <v>0</v>
      </c>
      <c r="D28" s="37"/>
      <c r="E28" s="37">
        <f>SUM(C28-D28)</f>
        <v>0</v>
      </c>
      <c r="F28" s="37">
        <v>0</v>
      </c>
      <c r="J28" s="185"/>
      <c r="K28" s="185"/>
    </row>
    <row r="29" spans="1:11" ht="15.75" x14ac:dyDescent="0.25">
      <c r="A29">
        <v>29</v>
      </c>
      <c r="B29" s="68" t="s">
        <v>147</v>
      </c>
      <c r="C29" s="37">
        <v>1000</v>
      </c>
      <c r="D29" s="37">
        <v>540</v>
      </c>
      <c r="E29" s="37">
        <f>SUM(C29-D29)</f>
        <v>460</v>
      </c>
      <c r="F29" s="37"/>
      <c r="G29" s="163" t="s">
        <v>165</v>
      </c>
      <c r="J29" s="185"/>
      <c r="K29" s="185"/>
    </row>
    <row r="30" spans="1:11" ht="15.75" x14ac:dyDescent="0.25">
      <c r="A30">
        <v>30</v>
      </c>
      <c r="B30" s="68" t="s">
        <v>111</v>
      </c>
      <c r="C30" s="37">
        <v>1100</v>
      </c>
      <c r="D30" s="37">
        <v>550</v>
      </c>
      <c r="E30" s="37">
        <f>SUM(C30-D30)</f>
        <v>550</v>
      </c>
      <c r="F30" s="37"/>
      <c r="G30" s="163" t="s">
        <v>165</v>
      </c>
      <c r="J30" s="185"/>
      <c r="K30" s="185"/>
    </row>
    <row r="31" spans="1:11" ht="15.75" x14ac:dyDescent="0.25">
      <c r="A31">
        <v>31</v>
      </c>
      <c r="B31" s="71" t="s">
        <v>22</v>
      </c>
      <c r="C31" s="37"/>
      <c r="D31" s="37"/>
      <c r="E31" s="37"/>
      <c r="F31" s="37"/>
      <c r="J31" s="185"/>
      <c r="K31" s="185"/>
    </row>
    <row r="32" spans="1:11" ht="15.75" x14ac:dyDescent="0.25">
      <c r="A32">
        <v>32</v>
      </c>
      <c r="B32" s="68" t="s">
        <v>85</v>
      </c>
      <c r="C32" s="37">
        <v>500</v>
      </c>
      <c r="D32" s="37">
        <v>0</v>
      </c>
      <c r="E32" s="37">
        <f>SUM(C32-D32)</f>
        <v>500</v>
      </c>
      <c r="F32" s="37">
        <v>300</v>
      </c>
      <c r="H32" s="142"/>
      <c r="J32" s="185"/>
      <c r="K32" s="185"/>
    </row>
    <row r="33" spans="1:11" ht="15.75" x14ac:dyDescent="0.25">
      <c r="A33">
        <v>33</v>
      </c>
      <c r="B33" s="68" t="s">
        <v>84</v>
      </c>
      <c r="C33" s="37">
        <v>500</v>
      </c>
      <c r="D33" s="37">
        <v>0</v>
      </c>
      <c r="E33" s="37">
        <f>SUM(C33-D33)</f>
        <v>500</v>
      </c>
      <c r="F33" s="37">
        <v>0</v>
      </c>
      <c r="J33" s="185"/>
      <c r="K33" s="185"/>
    </row>
    <row r="34" spans="1:11" ht="15.75" x14ac:dyDescent="0.25">
      <c r="A34">
        <v>34</v>
      </c>
      <c r="B34" s="68" t="s">
        <v>110</v>
      </c>
      <c r="C34" s="37">
        <v>0</v>
      </c>
      <c r="D34" s="37">
        <v>0</v>
      </c>
      <c r="E34" s="37">
        <f>SUM(C34-D34)</f>
        <v>0</v>
      </c>
      <c r="F34" s="37">
        <v>0</v>
      </c>
      <c r="J34" s="185"/>
      <c r="K34" s="185"/>
    </row>
    <row r="35" spans="1:11" ht="15.75" x14ac:dyDescent="0.25">
      <c r="A35">
        <v>35</v>
      </c>
      <c r="B35" s="71" t="s">
        <v>41</v>
      </c>
      <c r="C35" s="37">
        <v>350</v>
      </c>
      <c r="D35" s="37">
        <v>0</v>
      </c>
      <c r="E35" s="37">
        <f>SUM(C35-D35)</f>
        <v>350</v>
      </c>
      <c r="F35" s="37"/>
      <c r="G35" s="163" t="s">
        <v>170</v>
      </c>
      <c r="J35" s="185"/>
      <c r="K35" s="185"/>
    </row>
    <row r="36" spans="1:11" ht="15.75" x14ac:dyDescent="0.25">
      <c r="A36">
        <v>36</v>
      </c>
      <c r="B36" s="71" t="s">
        <v>2</v>
      </c>
      <c r="C36" s="37">
        <v>300</v>
      </c>
      <c r="D36" s="37">
        <v>33</v>
      </c>
      <c r="E36" s="37">
        <f>SUM(C36-D36)</f>
        <v>267</v>
      </c>
      <c r="F36" s="37">
        <v>100</v>
      </c>
      <c r="J36" s="185"/>
      <c r="K36" s="185"/>
    </row>
    <row r="37" spans="1:11" ht="15.75" x14ac:dyDescent="0.25">
      <c r="A37">
        <v>37</v>
      </c>
      <c r="B37" s="71" t="s">
        <v>3</v>
      </c>
      <c r="C37" s="37"/>
      <c r="D37" s="37"/>
      <c r="E37" s="37"/>
      <c r="F37" s="37"/>
      <c r="J37" s="185"/>
      <c r="K37" s="185"/>
    </row>
    <row r="38" spans="1:11" ht="15.75" x14ac:dyDescent="0.25">
      <c r="A38">
        <v>38</v>
      </c>
      <c r="B38" s="73" t="s">
        <v>74</v>
      </c>
      <c r="C38" s="37">
        <v>6750</v>
      </c>
      <c r="D38" s="37">
        <v>4879.53</v>
      </c>
      <c r="E38" s="37">
        <f>SUM(C38-D38)</f>
        <v>1870.4700000000003</v>
      </c>
      <c r="F38" s="37">
        <v>6000</v>
      </c>
      <c r="J38" s="185"/>
      <c r="K38" s="185"/>
    </row>
    <row r="39" spans="1:11" ht="16.5" thickBot="1" x14ac:dyDescent="0.3">
      <c r="A39">
        <v>39</v>
      </c>
      <c r="B39" s="74" t="s">
        <v>33</v>
      </c>
      <c r="C39" s="64">
        <v>516</v>
      </c>
      <c r="D39" s="64">
        <v>202</v>
      </c>
      <c r="E39" s="64">
        <f>SUM(C39-D39)</f>
        <v>314</v>
      </c>
      <c r="F39" s="64">
        <v>460</v>
      </c>
      <c r="J39" s="185"/>
      <c r="K39" s="185"/>
    </row>
    <row r="40" spans="1:11" ht="16.5" thickTop="1" x14ac:dyDescent="0.25">
      <c r="A40">
        <v>40</v>
      </c>
      <c r="B40" s="47" t="s">
        <v>104</v>
      </c>
      <c r="C40" s="48">
        <f>SUM(C28:C39)</f>
        <v>11016</v>
      </c>
      <c r="D40" s="48">
        <f>SUM(D28:D39)</f>
        <v>6204.53</v>
      </c>
      <c r="E40" s="48">
        <f t="shared" ref="E40:F40" si="3">SUM(E28:E39)</f>
        <v>4811.47</v>
      </c>
      <c r="F40" s="48">
        <f t="shared" si="3"/>
        <v>6860</v>
      </c>
      <c r="J40" s="217"/>
      <c r="K40" s="185"/>
    </row>
    <row r="41" spans="1:11" ht="15.75" x14ac:dyDescent="0.25">
      <c r="A41">
        <v>41</v>
      </c>
      <c r="B41" s="47"/>
      <c r="C41" s="48"/>
      <c r="D41" s="48"/>
      <c r="E41" s="45"/>
      <c r="F41" s="48"/>
    </row>
    <row r="42" spans="1:11" ht="15.75" x14ac:dyDescent="0.25">
      <c r="A42">
        <v>42</v>
      </c>
      <c r="B42" s="53" t="s">
        <v>145</v>
      </c>
      <c r="C42" s="48"/>
      <c r="D42" s="48"/>
      <c r="E42" s="45"/>
      <c r="F42" s="48"/>
    </row>
    <row r="43" spans="1:11" ht="15.75" x14ac:dyDescent="0.25">
      <c r="A43">
        <v>43</v>
      </c>
      <c r="B43" s="59" t="s">
        <v>99</v>
      </c>
      <c r="C43" s="37"/>
      <c r="D43" s="37"/>
      <c r="E43" s="37"/>
      <c r="F43" s="37"/>
    </row>
    <row r="44" spans="1:11" ht="15.75" x14ac:dyDescent="0.25">
      <c r="A44">
        <v>44</v>
      </c>
      <c r="B44" s="61" t="s">
        <v>44</v>
      </c>
      <c r="C44" s="152">
        <v>7500</v>
      </c>
      <c r="D44" s="152">
        <v>773</v>
      </c>
      <c r="E44" s="152">
        <v>1901</v>
      </c>
      <c r="F44" s="152">
        <v>0</v>
      </c>
      <c r="H44" s="145"/>
    </row>
    <row r="45" spans="1:11" ht="15.75" x14ac:dyDescent="0.25">
      <c r="A45">
        <v>45</v>
      </c>
      <c r="B45" s="61" t="s">
        <v>158</v>
      </c>
      <c r="C45" s="37"/>
      <c r="D45" s="37">
        <v>1550</v>
      </c>
      <c r="E45" s="37"/>
      <c r="F45" s="37">
        <v>1900</v>
      </c>
      <c r="H45" s="138"/>
      <c r="I45" s="111"/>
      <c r="J45" s="185"/>
      <c r="K45" s="185"/>
    </row>
    <row r="46" spans="1:11" ht="15.75" x14ac:dyDescent="0.25">
      <c r="A46">
        <v>46</v>
      </c>
      <c r="B46" s="61" t="s">
        <v>159</v>
      </c>
      <c r="C46" s="37"/>
      <c r="D46" s="37">
        <v>550</v>
      </c>
      <c r="E46" s="37"/>
      <c r="F46" s="37">
        <v>720</v>
      </c>
      <c r="H46" s="138"/>
      <c r="I46" s="111"/>
      <c r="J46" s="185"/>
      <c r="K46" s="185"/>
    </row>
    <row r="47" spans="1:11" ht="15.75" x14ac:dyDescent="0.25">
      <c r="A47">
        <v>47</v>
      </c>
      <c r="B47" s="61" t="s">
        <v>162</v>
      </c>
      <c r="C47" s="37"/>
      <c r="D47" s="37">
        <v>363</v>
      </c>
      <c r="E47" s="37"/>
      <c r="F47" s="37">
        <v>363</v>
      </c>
      <c r="H47" s="138"/>
      <c r="I47" s="111"/>
      <c r="J47" s="185"/>
      <c r="K47" s="185"/>
    </row>
    <row r="48" spans="1:11" ht="15.75" x14ac:dyDescent="0.25">
      <c r="A48">
        <v>48</v>
      </c>
      <c r="B48" s="61" t="s">
        <v>163</v>
      </c>
      <c r="C48" s="37"/>
      <c r="D48" s="37">
        <v>1018</v>
      </c>
      <c r="E48" s="37"/>
      <c r="F48" s="37">
        <v>600</v>
      </c>
      <c r="H48" s="138"/>
      <c r="I48" s="185"/>
      <c r="J48" s="185"/>
      <c r="K48" s="185"/>
    </row>
    <row r="49" spans="1:11" ht="15.75" x14ac:dyDescent="0.25">
      <c r="A49">
        <v>49</v>
      </c>
      <c r="B49" s="61" t="s">
        <v>192</v>
      </c>
      <c r="C49" s="37"/>
      <c r="D49" s="37">
        <v>294</v>
      </c>
      <c r="E49" s="37"/>
      <c r="F49" s="37">
        <v>294</v>
      </c>
      <c r="H49" s="138"/>
      <c r="I49" s="185"/>
      <c r="J49" s="185"/>
      <c r="K49" s="185"/>
    </row>
    <row r="50" spans="1:11" ht="15.75" x14ac:dyDescent="0.25">
      <c r="A50">
        <v>50</v>
      </c>
      <c r="B50" s="61" t="s">
        <v>164</v>
      </c>
      <c r="C50" s="37"/>
      <c r="D50" s="37">
        <v>169</v>
      </c>
      <c r="E50" s="37"/>
      <c r="F50" s="37">
        <v>200</v>
      </c>
      <c r="H50" s="138"/>
      <c r="I50" s="185"/>
      <c r="J50" s="185"/>
      <c r="K50" s="185"/>
    </row>
    <row r="51" spans="1:11" ht="15.75" x14ac:dyDescent="0.25">
      <c r="A51">
        <v>51</v>
      </c>
      <c r="B51" s="61" t="s">
        <v>160</v>
      </c>
      <c r="C51" s="37"/>
      <c r="D51" s="37">
        <v>117</v>
      </c>
      <c r="E51" s="37"/>
      <c r="F51" s="37">
        <v>1000</v>
      </c>
      <c r="H51" s="138"/>
      <c r="I51" s="185"/>
      <c r="J51" s="185"/>
      <c r="K51" s="185"/>
    </row>
    <row r="52" spans="1:11" ht="15.75" x14ac:dyDescent="0.25">
      <c r="A52">
        <v>52</v>
      </c>
      <c r="B52" s="61" t="s">
        <v>161</v>
      </c>
      <c r="C52" s="37"/>
      <c r="D52" s="37">
        <v>765</v>
      </c>
      <c r="E52" s="37"/>
      <c r="F52" s="37">
        <v>765</v>
      </c>
      <c r="H52" s="138"/>
      <c r="I52" s="185"/>
      <c r="J52" s="185"/>
      <c r="K52" s="185"/>
    </row>
    <row r="53" spans="1:11" ht="16.5" thickBot="1" x14ac:dyDescent="0.3">
      <c r="A53">
        <v>53</v>
      </c>
      <c r="B53" s="61" t="s">
        <v>157</v>
      </c>
      <c r="C53" s="64">
        <v>4000</v>
      </c>
      <c r="D53" s="64">
        <v>3234</v>
      </c>
      <c r="E53" s="64">
        <f>SUM(C53-D53)</f>
        <v>766</v>
      </c>
      <c r="F53" s="64">
        <v>4013.9</v>
      </c>
      <c r="H53" s="138"/>
      <c r="I53" s="185"/>
      <c r="J53" s="185"/>
      <c r="K53" s="185"/>
    </row>
    <row r="54" spans="1:11" ht="16.5" thickTop="1" x14ac:dyDescent="0.25">
      <c r="A54">
        <v>54</v>
      </c>
      <c r="B54" s="148" t="s">
        <v>146</v>
      </c>
      <c r="C54" s="48">
        <f>SUM(C44:C53)</f>
        <v>11500</v>
      </c>
      <c r="D54" s="48">
        <f>SUM(D43:D53)</f>
        <v>8833</v>
      </c>
      <c r="E54" s="48">
        <f t="shared" ref="E54:F54" si="4">SUM(E43:E53)</f>
        <v>2667</v>
      </c>
      <c r="F54" s="48">
        <f t="shared" si="4"/>
        <v>9855.9</v>
      </c>
      <c r="H54" s="216"/>
      <c r="I54" s="185"/>
      <c r="J54" s="217"/>
      <c r="K54" s="185"/>
    </row>
    <row r="55" spans="1:11" ht="15.75" x14ac:dyDescent="0.25">
      <c r="A55">
        <v>55</v>
      </c>
      <c r="B55" s="47"/>
      <c r="C55" s="147"/>
      <c r="D55" s="147"/>
      <c r="E55" s="147"/>
      <c r="F55" s="147"/>
      <c r="H55" s="111"/>
      <c r="I55" s="185"/>
      <c r="J55" s="185"/>
      <c r="K55" s="185"/>
    </row>
    <row r="56" spans="1:11" ht="15.75" x14ac:dyDescent="0.25">
      <c r="A56">
        <v>56</v>
      </c>
      <c r="B56" s="49" t="s">
        <v>105</v>
      </c>
      <c r="C56" s="147"/>
      <c r="D56" s="147"/>
      <c r="E56" s="147"/>
      <c r="F56" s="147"/>
      <c r="H56" s="216"/>
      <c r="I56" s="185"/>
      <c r="J56" s="185"/>
      <c r="K56" s="185"/>
    </row>
    <row r="57" spans="1:11" ht="15.75" x14ac:dyDescent="0.25">
      <c r="A57">
        <v>57</v>
      </c>
      <c r="B57" s="66" t="s">
        <v>30</v>
      </c>
      <c r="C57" s="37">
        <v>750</v>
      </c>
      <c r="D57" s="37">
        <v>0</v>
      </c>
      <c r="E57" s="37">
        <f t="shared" ref="E57:E65" si="5">SUM(C57-D57)</f>
        <v>750</v>
      </c>
      <c r="F57" s="37">
        <v>500</v>
      </c>
      <c r="H57" s="185"/>
      <c r="I57" s="185"/>
      <c r="J57" s="185"/>
      <c r="K57" s="185"/>
    </row>
    <row r="58" spans="1:11" ht="15.75" x14ac:dyDescent="0.25">
      <c r="A58">
        <v>58</v>
      </c>
      <c r="B58" s="66" t="s">
        <v>22</v>
      </c>
      <c r="C58" s="37">
        <v>400</v>
      </c>
      <c r="D58" s="37">
        <v>0</v>
      </c>
      <c r="E58" s="37">
        <f t="shared" si="5"/>
        <v>400</v>
      </c>
      <c r="F58" s="37">
        <v>300</v>
      </c>
    </row>
    <row r="59" spans="1:11" ht="15.75" x14ac:dyDescent="0.25">
      <c r="A59">
        <v>59</v>
      </c>
      <c r="B59" s="66" t="s">
        <v>7</v>
      </c>
      <c r="C59" s="37">
        <v>2000</v>
      </c>
      <c r="D59" s="37">
        <v>120</v>
      </c>
      <c r="E59" s="37">
        <f t="shared" si="5"/>
        <v>1880</v>
      </c>
      <c r="F59" s="170">
        <v>0</v>
      </c>
      <c r="G59" s="163" t="s">
        <v>170</v>
      </c>
    </row>
    <row r="60" spans="1:11" ht="15.75" x14ac:dyDescent="0.25">
      <c r="A60">
        <v>60</v>
      </c>
      <c r="B60" s="66" t="s">
        <v>2</v>
      </c>
      <c r="C60" s="37">
        <v>250</v>
      </c>
      <c r="D60" s="37">
        <v>0</v>
      </c>
      <c r="E60" s="37">
        <f t="shared" si="5"/>
        <v>250</v>
      </c>
      <c r="F60" s="37">
        <v>200</v>
      </c>
    </row>
    <row r="61" spans="1:11" ht="15.75" x14ac:dyDescent="0.25">
      <c r="A61">
        <v>61</v>
      </c>
      <c r="B61" s="66" t="s">
        <v>3</v>
      </c>
      <c r="C61" s="37"/>
      <c r="D61" s="37"/>
      <c r="E61" s="37">
        <f t="shared" si="5"/>
        <v>0</v>
      </c>
      <c r="F61" s="37"/>
      <c r="I61" s="142"/>
    </row>
    <row r="62" spans="1:11" ht="15.75" x14ac:dyDescent="0.25">
      <c r="A62">
        <v>62</v>
      </c>
      <c r="B62" s="68" t="s">
        <v>8</v>
      </c>
      <c r="C62" s="37">
        <v>3500</v>
      </c>
      <c r="D62" s="37">
        <v>3500</v>
      </c>
      <c r="E62" s="37">
        <f t="shared" si="5"/>
        <v>0</v>
      </c>
      <c r="F62" s="37">
        <v>3500</v>
      </c>
    </row>
    <row r="63" spans="1:11" ht="15.75" x14ac:dyDescent="0.25">
      <c r="A63">
        <v>63</v>
      </c>
      <c r="B63" s="68" t="s">
        <v>46</v>
      </c>
      <c r="C63" s="37">
        <v>0</v>
      </c>
      <c r="D63" s="37">
        <v>0</v>
      </c>
      <c r="E63" s="37">
        <f t="shared" si="5"/>
        <v>0</v>
      </c>
      <c r="F63" s="37">
        <v>0</v>
      </c>
    </row>
    <row r="64" spans="1:11" ht="15.75" x14ac:dyDescent="0.25">
      <c r="A64">
        <v>64</v>
      </c>
      <c r="B64" s="68" t="s">
        <v>33</v>
      </c>
      <c r="C64" s="37">
        <v>268</v>
      </c>
      <c r="D64" s="37">
        <v>379</v>
      </c>
      <c r="E64" s="37">
        <f t="shared" si="5"/>
        <v>-111</v>
      </c>
      <c r="F64" s="37">
        <v>379</v>
      </c>
    </row>
    <row r="65" spans="1:10" ht="15.75" x14ac:dyDescent="0.25">
      <c r="A65">
        <v>65</v>
      </c>
      <c r="B65" s="71" t="s">
        <v>42</v>
      </c>
      <c r="C65" s="37">
        <v>150</v>
      </c>
      <c r="D65" s="37">
        <v>0</v>
      </c>
      <c r="E65" s="37">
        <f t="shared" si="5"/>
        <v>150</v>
      </c>
      <c r="F65" s="37">
        <v>100</v>
      </c>
    </row>
    <row r="66" spans="1:10" ht="16.5" thickBot="1" x14ac:dyDescent="0.3">
      <c r="A66">
        <v>66</v>
      </c>
      <c r="B66" s="69" t="s">
        <v>21</v>
      </c>
      <c r="C66" s="164"/>
      <c r="D66" s="147"/>
      <c r="E66" s="147"/>
      <c r="F66" s="64"/>
      <c r="G66" s="163" t="s">
        <v>166</v>
      </c>
    </row>
    <row r="67" spans="1:10" ht="16.5" thickTop="1" x14ac:dyDescent="0.25">
      <c r="A67">
        <v>67</v>
      </c>
      <c r="B67" s="50" t="s">
        <v>62</v>
      </c>
      <c r="C67" s="44">
        <f>SUM(C57:C66)</f>
        <v>7318</v>
      </c>
      <c r="D67" s="40">
        <f>SUM(D57:D66)</f>
        <v>3999</v>
      </c>
      <c r="E67" s="40">
        <f t="shared" ref="E67:F67" si="6">SUM(E57:E66)</f>
        <v>3319</v>
      </c>
      <c r="F67" s="40">
        <f t="shared" si="6"/>
        <v>4979</v>
      </c>
      <c r="J67" s="207"/>
    </row>
    <row r="68" spans="1:10" ht="15.75" x14ac:dyDescent="0.25">
      <c r="A68">
        <v>68</v>
      </c>
      <c r="B68" s="50"/>
      <c r="C68" s="45"/>
      <c r="D68" s="41"/>
      <c r="E68" s="41"/>
      <c r="F68" s="41"/>
      <c r="J68" s="207"/>
    </row>
    <row r="69" spans="1:10" ht="15.75" x14ac:dyDescent="0.25">
      <c r="A69">
        <v>69</v>
      </c>
      <c r="B69" s="46" t="s">
        <v>26</v>
      </c>
      <c r="C69" s="147"/>
      <c r="D69" s="147"/>
      <c r="E69" s="147"/>
      <c r="F69" s="147"/>
    </row>
    <row r="70" spans="1:10" ht="15.75" x14ac:dyDescent="0.25">
      <c r="A70">
        <v>70</v>
      </c>
      <c r="B70" s="66" t="s">
        <v>23</v>
      </c>
      <c r="C70" s="37">
        <v>6200</v>
      </c>
      <c r="D70" s="37">
        <v>6311</v>
      </c>
      <c r="E70" s="37">
        <f>SUM(C70-D70)</f>
        <v>-111</v>
      </c>
      <c r="F70" s="37">
        <v>6120</v>
      </c>
    </row>
    <row r="71" spans="1:10" ht="15.75" x14ac:dyDescent="0.25">
      <c r="A71">
        <v>71</v>
      </c>
      <c r="B71" s="66" t="s">
        <v>32</v>
      </c>
      <c r="C71" s="37"/>
      <c r="D71" s="37"/>
      <c r="E71" s="37"/>
      <c r="F71" s="37"/>
    </row>
    <row r="72" spans="1:10" ht="15.75" x14ac:dyDescent="0.25">
      <c r="A72">
        <v>72</v>
      </c>
      <c r="B72" s="68" t="s">
        <v>22</v>
      </c>
      <c r="C72" s="37">
        <v>200</v>
      </c>
      <c r="D72" s="37">
        <v>0</v>
      </c>
      <c r="E72" s="37">
        <f>SUM(C72-D72)</f>
        <v>200</v>
      </c>
      <c r="F72" s="37">
        <v>200</v>
      </c>
    </row>
    <row r="73" spans="1:10" ht="15.75" x14ac:dyDescent="0.25">
      <c r="A73">
        <v>73</v>
      </c>
      <c r="B73" s="68" t="s">
        <v>2</v>
      </c>
      <c r="C73" s="37">
        <v>150</v>
      </c>
      <c r="D73" s="37">
        <v>0</v>
      </c>
      <c r="E73" s="37">
        <f>SUM(C73-D73)</f>
        <v>150</v>
      </c>
      <c r="F73" s="37">
        <v>150</v>
      </c>
    </row>
    <row r="74" spans="1:10" ht="15.75" x14ac:dyDescent="0.25">
      <c r="A74">
        <v>74</v>
      </c>
      <c r="B74" s="71" t="s">
        <v>88</v>
      </c>
      <c r="C74" s="143">
        <v>30000</v>
      </c>
      <c r="D74" s="37">
        <v>30000</v>
      </c>
      <c r="E74" s="37">
        <v>0</v>
      </c>
      <c r="F74" s="143">
        <v>30000</v>
      </c>
      <c r="H74" s="142"/>
    </row>
    <row r="75" spans="1:10" ht="15.75" x14ac:dyDescent="0.25">
      <c r="A75">
        <v>75</v>
      </c>
      <c r="B75" s="71" t="s">
        <v>3</v>
      </c>
      <c r="C75" s="37"/>
      <c r="D75" s="37"/>
      <c r="E75" s="37"/>
      <c r="F75" s="37"/>
    </row>
    <row r="76" spans="1:10" ht="15.75" x14ac:dyDescent="0.25">
      <c r="A76">
        <v>76</v>
      </c>
      <c r="B76" s="71" t="s">
        <v>112</v>
      </c>
      <c r="C76" s="37">
        <v>275</v>
      </c>
      <c r="D76" s="37">
        <v>275</v>
      </c>
      <c r="E76" s="37">
        <f>SUM(C76-D76)</f>
        <v>0</v>
      </c>
      <c r="F76" s="37">
        <v>275</v>
      </c>
    </row>
    <row r="77" spans="1:10" ht="15.75" x14ac:dyDescent="0.25">
      <c r="A77">
        <v>77</v>
      </c>
      <c r="B77" s="71" t="s">
        <v>39</v>
      </c>
      <c r="C77" s="37">
        <v>500</v>
      </c>
      <c r="D77" s="37">
        <v>500</v>
      </c>
      <c r="E77" s="37">
        <f>SUM(C77-D77)</f>
        <v>0</v>
      </c>
      <c r="F77" s="37">
        <v>500</v>
      </c>
    </row>
    <row r="78" spans="1:10" ht="15.75" x14ac:dyDescent="0.25">
      <c r="A78">
        <v>78</v>
      </c>
      <c r="B78" s="68" t="s">
        <v>33</v>
      </c>
      <c r="C78" s="37">
        <v>54</v>
      </c>
      <c r="D78" s="37">
        <v>59</v>
      </c>
      <c r="E78" s="37">
        <f>SUM(C78-D78)</f>
        <v>-5</v>
      </c>
      <c r="F78" s="37">
        <v>59</v>
      </c>
    </row>
    <row r="79" spans="1:10" ht="16.5" thickBot="1" x14ac:dyDescent="0.3">
      <c r="A79">
        <v>79</v>
      </c>
      <c r="B79" s="69" t="s">
        <v>193</v>
      </c>
      <c r="C79" s="80">
        <v>11215.25</v>
      </c>
      <c r="D79" s="76">
        <v>11027</v>
      </c>
      <c r="E79" s="76">
        <f>SUM(C79-D79)</f>
        <v>188.25</v>
      </c>
      <c r="F79" s="80">
        <v>11215.25</v>
      </c>
    </row>
    <row r="80" spans="1:10" ht="16.5" thickTop="1" x14ac:dyDescent="0.25">
      <c r="A80">
        <v>80</v>
      </c>
      <c r="B80" s="50" t="s">
        <v>60</v>
      </c>
      <c r="C80" s="52">
        <f>SUM(C70:C79)</f>
        <v>48594.25</v>
      </c>
      <c r="D80" s="52">
        <f>SUM(D70:D79)</f>
        <v>48172</v>
      </c>
      <c r="E80" s="52">
        <f>SUM(E70:E79)</f>
        <v>422.25</v>
      </c>
      <c r="F80" s="213">
        <f>SUM(F70:F79)</f>
        <v>48519.25</v>
      </c>
      <c r="G80" s="215"/>
      <c r="H80" s="215"/>
      <c r="I80" s="215"/>
      <c r="J80" s="215"/>
    </row>
    <row r="81" spans="1:10" ht="15.75" x14ac:dyDescent="0.25">
      <c r="A81">
        <v>81</v>
      </c>
      <c r="B81" s="50"/>
      <c r="C81" s="151"/>
      <c r="D81" s="151"/>
      <c r="E81" s="151"/>
      <c r="F81" s="214"/>
      <c r="G81" s="185"/>
      <c r="H81" s="185"/>
      <c r="I81" s="185"/>
      <c r="J81" s="185"/>
    </row>
    <row r="82" spans="1:10" ht="15.75" x14ac:dyDescent="0.25">
      <c r="A82">
        <v>82</v>
      </c>
      <c r="B82" s="46" t="s">
        <v>16</v>
      </c>
      <c r="C82" s="147"/>
      <c r="D82" s="147"/>
      <c r="E82" s="147"/>
      <c r="F82" s="147"/>
    </row>
    <row r="83" spans="1:10" ht="15.75" x14ac:dyDescent="0.25">
      <c r="A83">
        <v>83</v>
      </c>
      <c r="B83" s="169" t="s">
        <v>148</v>
      </c>
      <c r="C83" s="37"/>
      <c r="D83" s="37"/>
      <c r="E83" s="37"/>
      <c r="F83" s="37"/>
    </row>
    <row r="84" spans="1:10" ht="15.75" x14ac:dyDescent="0.25">
      <c r="A84">
        <v>84</v>
      </c>
      <c r="B84" s="198" t="s">
        <v>149</v>
      </c>
      <c r="C84" s="37"/>
      <c r="D84" s="37">
        <v>98</v>
      </c>
      <c r="E84" s="37">
        <v>-98</v>
      </c>
      <c r="F84" s="37">
        <v>100</v>
      </c>
    </row>
    <row r="85" spans="1:10" ht="15.75" x14ac:dyDescent="0.25">
      <c r="A85">
        <v>85</v>
      </c>
      <c r="B85" s="66" t="s">
        <v>22</v>
      </c>
      <c r="C85" s="37">
        <v>300</v>
      </c>
      <c r="D85" s="37">
        <v>126</v>
      </c>
      <c r="E85" s="37">
        <f>SUM(C85-D85)</f>
        <v>174</v>
      </c>
      <c r="F85" s="37">
        <v>300</v>
      </c>
    </row>
    <row r="86" spans="1:10" ht="15.75" x14ac:dyDescent="0.25">
      <c r="A86">
        <v>86</v>
      </c>
      <c r="B86" s="66" t="s">
        <v>7</v>
      </c>
      <c r="C86" s="37">
        <v>1500</v>
      </c>
      <c r="D86" s="37">
        <v>10178</v>
      </c>
      <c r="E86" s="37">
        <f>SUM(C86-D86)</f>
        <v>-8678</v>
      </c>
      <c r="F86" s="161">
        <v>10000</v>
      </c>
      <c r="G86" s="163" t="s">
        <v>176</v>
      </c>
    </row>
    <row r="87" spans="1:10" ht="15.75" x14ac:dyDescent="0.25">
      <c r="A87">
        <v>87</v>
      </c>
      <c r="B87" s="68" t="s">
        <v>74</v>
      </c>
      <c r="C87" s="37"/>
      <c r="D87" s="37"/>
      <c r="E87" s="37"/>
      <c r="F87" s="161"/>
    </row>
    <row r="88" spans="1:10" ht="15.75" x14ac:dyDescent="0.25">
      <c r="A88">
        <v>88</v>
      </c>
      <c r="B88" s="68" t="s">
        <v>175</v>
      </c>
      <c r="C88" s="147"/>
      <c r="D88" s="147"/>
      <c r="E88" s="147"/>
      <c r="F88" s="147"/>
      <c r="I88" s="142"/>
    </row>
    <row r="89" spans="1:10" ht="15.75" x14ac:dyDescent="0.25">
      <c r="A89">
        <v>89</v>
      </c>
      <c r="B89" s="68" t="s">
        <v>150</v>
      </c>
      <c r="C89" s="147"/>
      <c r="D89" s="147"/>
      <c r="E89" s="147"/>
      <c r="F89" s="147"/>
      <c r="I89" s="142"/>
    </row>
    <row r="90" spans="1:10" ht="15.75" x14ac:dyDescent="0.25">
      <c r="A90">
        <v>90</v>
      </c>
      <c r="B90" s="68" t="s">
        <v>16</v>
      </c>
      <c r="C90" s="37"/>
      <c r="D90" s="37"/>
      <c r="E90" s="37"/>
      <c r="F90" s="37"/>
      <c r="I90" s="142"/>
    </row>
    <row r="91" spans="1:10" ht="15.75" x14ac:dyDescent="0.25">
      <c r="A91">
        <v>91</v>
      </c>
      <c r="B91" s="68" t="s">
        <v>151</v>
      </c>
      <c r="C91" s="37"/>
      <c r="D91" s="37"/>
      <c r="E91" s="37"/>
      <c r="F91" s="37"/>
      <c r="I91" s="142"/>
    </row>
    <row r="92" spans="1:10" ht="15.75" x14ac:dyDescent="0.25">
      <c r="A92">
        <v>92</v>
      </c>
      <c r="B92" s="68" t="s">
        <v>6</v>
      </c>
      <c r="C92" s="37"/>
      <c r="D92" s="37"/>
      <c r="E92" s="37"/>
      <c r="F92" s="37"/>
      <c r="I92" s="142"/>
    </row>
    <row r="93" spans="1:10" ht="15.75" x14ac:dyDescent="0.25">
      <c r="A93">
        <v>93</v>
      </c>
      <c r="B93" s="66" t="s">
        <v>2</v>
      </c>
      <c r="C93" s="37">
        <v>200</v>
      </c>
      <c r="D93" s="37">
        <v>88</v>
      </c>
      <c r="E93" s="37">
        <f>SUM(C93-D93)</f>
        <v>112</v>
      </c>
      <c r="F93" s="37">
        <v>200</v>
      </c>
      <c r="I93" s="142"/>
    </row>
    <row r="94" spans="1:10" ht="15.75" x14ac:dyDescent="0.25">
      <c r="A94">
        <v>94</v>
      </c>
      <c r="B94" s="66" t="s">
        <v>3</v>
      </c>
      <c r="C94" s="147"/>
      <c r="D94" s="147"/>
      <c r="E94" s="147"/>
      <c r="F94" s="147"/>
    </row>
    <row r="95" spans="1:10" ht="15.75" x14ac:dyDescent="0.25">
      <c r="A95">
        <v>95</v>
      </c>
      <c r="B95" s="68" t="s">
        <v>37</v>
      </c>
      <c r="C95" s="37">
        <v>7500</v>
      </c>
      <c r="D95" s="37">
        <v>7500</v>
      </c>
      <c r="E95" s="37">
        <f>SUM(C95-D95)</f>
        <v>0</v>
      </c>
      <c r="F95" s="37">
        <v>7500</v>
      </c>
    </row>
    <row r="96" spans="1:10" ht="15.75" x14ac:dyDescent="0.25">
      <c r="A96">
        <v>96</v>
      </c>
      <c r="B96" s="68" t="s">
        <v>38</v>
      </c>
      <c r="C96" s="37">
        <v>3375</v>
      </c>
      <c r="D96" s="37">
        <v>2644.05</v>
      </c>
      <c r="E96" s="37">
        <f>SUM(C96-D96)</f>
        <v>730.94999999999982</v>
      </c>
      <c r="F96" s="37">
        <v>3500</v>
      </c>
    </row>
    <row r="97" spans="1:7" ht="15.75" x14ac:dyDescent="0.25">
      <c r="A97">
        <v>97</v>
      </c>
      <c r="B97" s="78" t="s">
        <v>33</v>
      </c>
      <c r="C97" s="37">
        <v>832</v>
      </c>
      <c r="D97" s="37">
        <v>776</v>
      </c>
      <c r="E97" s="37">
        <f>SUM(C97-D97)</f>
        <v>56</v>
      </c>
      <c r="F97" s="37">
        <v>842</v>
      </c>
    </row>
    <row r="98" spans="1:7" ht="16.5" thickBot="1" x14ac:dyDescent="0.3">
      <c r="A98">
        <v>98</v>
      </c>
      <c r="B98" s="69" t="s">
        <v>29</v>
      </c>
      <c r="C98" s="129"/>
      <c r="D98" s="37">
        <v>0</v>
      </c>
      <c r="E98" s="37">
        <v>0</v>
      </c>
      <c r="F98" s="129">
        <v>0</v>
      </c>
      <c r="G98" s="163" t="s">
        <v>166</v>
      </c>
    </row>
    <row r="99" spans="1:7" ht="16.5" thickTop="1" x14ac:dyDescent="0.25">
      <c r="A99">
        <v>99</v>
      </c>
      <c r="B99" s="50" t="s">
        <v>63</v>
      </c>
      <c r="C99" s="41">
        <f>SUM(C83:C98)</f>
        <v>13707</v>
      </c>
      <c r="D99" s="40">
        <f>SUM(D83:D98)</f>
        <v>21410.05</v>
      </c>
      <c r="E99" s="40">
        <f>SUM(E83:E98)</f>
        <v>-7703.05</v>
      </c>
      <c r="F99" s="40">
        <f>SUM(F83:F98)</f>
        <v>22442</v>
      </c>
      <c r="G99" s="116"/>
    </row>
    <row r="100" spans="1:7" ht="15.75" x14ac:dyDescent="0.25">
      <c r="A100">
        <v>100</v>
      </c>
      <c r="B100" s="50"/>
      <c r="C100" s="38"/>
      <c r="D100" s="38"/>
      <c r="E100" s="38"/>
      <c r="F100" s="38"/>
      <c r="G100" s="145"/>
    </row>
    <row r="101" spans="1:7" ht="15.75" x14ac:dyDescent="0.25">
      <c r="A101">
        <v>101</v>
      </c>
      <c r="B101" s="53" t="s">
        <v>27</v>
      </c>
      <c r="C101" s="147"/>
      <c r="D101" s="147"/>
      <c r="E101" s="147"/>
      <c r="F101" s="147"/>
      <c r="G101" s="163" t="s">
        <v>167</v>
      </c>
    </row>
    <row r="102" spans="1:7" ht="15.75" x14ac:dyDescent="0.25">
      <c r="A102">
        <v>102</v>
      </c>
      <c r="B102" s="82" t="s">
        <v>113</v>
      </c>
      <c r="C102" s="37">
        <v>300</v>
      </c>
      <c r="D102" s="37">
        <v>300</v>
      </c>
      <c r="E102" s="37">
        <f t="shared" ref="E102:E120" si="7">SUM(C102-D102)</f>
        <v>0</v>
      </c>
      <c r="F102" s="37">
        <v>350</v>
      </c>
    </row>
    <row r="103" spans="1:7" ht="15.75" x14ac:dyDescent="0.25">
      <c r="A103">
        <v>103</v>
      </c>
      <c r="B103" s="82" t="s">
        <v>93</v>
      </c>
      <c r="C103" s="37">
        <v>100</v>
      </c>
      <c r="D103" s="37">
        <v>100</v>
      </c>
      <c r="E103" s="37">
        <f t="shared" si="7"/>
        <v>0</v>
      </c>
      <c r="F103" s="37">
        <v>0</v>
      </c>
    </row>
    <row r="104" spans="1:7" ht="15.75" x14ac:dyDescent="0.25">
      <c r="A104">
        <v>104</v>
      </c>
      <c r="B104" s="66" t="s">
        <v>10</v>
      </c>
      <c r="C104" s="37">
        <v>625</v>
      </c>
      <c r="D104" s="37">
        <v>625</v>
      </c>
      <c r="E104" s="37">
        <f t="shared" si="7"/>
        <v>0</v>
      </c>
      <c r="F104" s="37">
        <v>625</v>
      </c>
    </row>
    <row r="105" spans="1:7" ht="15.75" x14ac:dyDescent="0.25">
      <c r="A105">
        <v>105</v>
      </c>
      <c r="B105" s="66" t="s">
        <v>95</v>
      </c>
      <c r="C105" s="37">
        <v>50</v>
      </c>
      <c r="D105" s="37">
        <v>50</v>
      </c>
      <c r="E105" s="37">
        <f t="shared" si="7"/>
        <v>0</v>
      </c>
      <c r="F105" s="37">
        <v>50</v>
      </c>
    </row>
    <row r="106" spans="1:7" ht="15.75" x14ac:dyDescent="0.25">
      <c r="A106">
        <v>106</v>
      </c>
      <c r="B106" s="66" t="s">
        <v>11</v>
      </c>
      <c r="C106" s="37">
        <v>250</v>
      </c>
      <c r="D106" s="37">
        <v>250</v>
      </c>
      <c r="E106" s="37">
        <f t="shared" si="7"/>
        <v>0</v>
      </c>
      <c r="F106" s="37">
        <v>250</v>
      </c>
    </row>
    <row r="107" spans="1:7" ht="15.75" x14ac:dyDescent="0.25">
      <c r="A107">
        <v>107</v>
      </c>
      <c r="B107" s="66" t="s">
        <v>9</v>
      </c>
      <c r="C107" s="37">
        <v>300</v>
      </c>
      <c r="D107" s="37">
        <v>300</v>
      </c>
      <c r="E107" s="37">
        <f t="shared" si="7"/>
        <v>0</v>
      </c>
      <c r="F107" s="37">
        <v>0</v>
      </c>
    </row>
    <row r="108" spans="1:7" ht="15.75" x14ac:dyDescent="0.25">
      <c r="A108">
        <v>108</v>
      </c>
      <c r="B108" s="66" t="s">
        <v>94</v>
      </c>
      <c r="C108" s="37">
        <v>250</v>
      </c>
      <c r="D108" s="37">
        <v>250</v>
      </c>
      <c r="E108" s="37">
        <f t="shared" si="7"/>
        <v>0</v>
      </c>
      <c r="F108" s="37">
        <v>350</v>
      </c>
    </row>
    <row r="109" spans="1:7" ht="15.75" x14ac:dyDescent="0.25">
      <c r="A109">
        <v>109</v>
      </c>
      <c r="B109" s="66" t="s">
        <v>20</v>
      </c>
      <c r="C109" s="37">
        <v>1500</v>
      </c>
      <c r="D109" s="37">
        <v>1500</v>
      </c>
      <c r="E109" s="37">
        <f t="shared" si="7"/>
        <v>0</v>
      </c>
      <c r="F109" s="37">
        <v>1500</v>
      </c>
    </row>
    <row r="110" spans="1:7" ht="15.75" x14ac:dyDescent="0.25">
      <c r="A110">
        <v>110</v>
      </c>
      <c r="B110" s="66" t="s">
        <v>71</v>
      </c>
      <c r="C110" s="37">
        <v>300</v>
      </c>
      <c r="D110" s="37">
        <v>300</v>
      </c>
      <c r="E110" s="37">
        <f t="shared" si="7"/>
        <v>0</v>
      </c>
      <c r="F110" s="37">
        <v>300</v>
      </c>
    </row>
    <row r="111" spans="1:7" ht="15.75" x14ac:dyDescent="0.25">
      <c r="A111">
        <v>111</v>
      </c>
      <c r="B111" s="66" t="s">
        <v>12</v>
      </c>
      <c r="C111" s="37">
        <v>625</v>
      </c>
      <c r="D111" s="37">
        <v>625</v>
      </c>
      <c r="E111" s="37">
        <f t="shared" si="7"/>
        <v>0</v>
      </c>
      <c r="F111" s="37">
        <v>750</v>
      </c>
    </row>
    <row r="112" spans="1:7" ht="15.75" x14ac:dyDescent="0.25">
      <c r="A112">
        <v>112</v>
      </c>
      <c r="B112" s="66" t="s">
        <v>13</v>
      </c>
      <c r="C112" s="37">
        <v>500</v>
      </c>
      <c r="D112" s="37">
        <v>500</v>
      </c>
      <c r="E112" s="37">
        <f t="shared" si="7"/>
        <v>0</v>
      </c>
      <c r="F112" s="37">
        <v>500</v>
      </c>
    </row>
    <row r="113" spans="1:9" ht="15.75" x14ac:dyDescent="0.25">
      <c r="A113">
        <v>113</v>
      </c>
      <c r="B113" s="66" t="s">
        <v>25</v>
      </c>
      <c r="C113" s="37">
        <v>0</v>
      </c>
      <c r="D113" s="37">
        <v>0</v>
      </c>
      <c r="E113" s="37">
        <f t="shared" si="7"/>
        <v>0</v>
      </c>
      <c r="F113" s="37">
        <v>200</v>
      </c>
    </row>
    <row r="114" spans="1:9" ht="15.75" x14ac:dyDescent="0.25">
      <c r="A114">
        <v>114</v>
      </c>
      <c r="B114" s="66" t="s">
        <v>14</v>
      </c>
      <c r="C114" s="37">
        <v>0</v>
      </c>
      <c r="D114" s="37">
        <v>0</v>
      </c>
      <c r="E114" s="37">
        <f t="shared" si="7"/>
        <v>0</v>
      </c>
      <c r="F114" s="37">
        <v>325</v>
      </c>
    </row>
    <row r="115" spans="1:9" ht="15.75" x14ac:dyDescent="0.25">
      <c r="A115">
        <v>115</v>
      </c>
      <c r="B115" s="66" t="s">
        <v>77</v>
      </c>
      <c r="C115" s="37">
        <v>250</v>
      </c>
      <c r="D115" s="37">
        <v>250</v>
      </c>
      <c r="E115" s="37">
        <f t="shared" si="7"/>
        <v>0</v>
      </c>
      <c r="F115" s="37">
        <v>350</v>
      </c>
    </row>
    <row r="116" spans="1:9" ht="15.75" x14ac:dyDescent="0.25">
      <c r="A116">
        <v>116</v>
      </c>
      <c r="B116" s="66" t="s">
        <v>57</v>
      </c>
      <c r="C116" s="37">
        <v>100</v>
      </c>
      <c r="D116" s="37">
        <v>100</v>
      </c>
      <c r="E116" s="37">
        <f t="shared" si="7"/>
        <v>0</v>
      </c>
      <c r="F116" s="37">
        <v>100</v>
      </c>
    </row>
    <row r="117" spans="1:9" ht="15.75" x14ac:dyDescent="0.25">
      <c r="A117">
        <v>117</v>
      </c>
      <c r="B117" s="66" t="s">
        <v>15</v>
      </c>
      <c r="C117" s="37">
        <v>860</v>
      </c>
      <c r="D117" s="37">
        <v>860</v>
      </c>
      <c r="E117" s="37">
        <f t="shared" si="7"/>
        <v>0</v>
      </c>
      <c r="F117" s="37">
        <v>860</v>
      </c>
    </row>
    <row r="118" spans="1:9" ht="15.75" x14ac:dyDescent="0.25">
      <c r="A118">
        <v>118</v>
      </c>
      <c r="B118" s="83" t="s">
        <v>76</v>
      </c>
      <c r="C118" s="37">
        <v>250</v>
      </c>
      <c r="D118" s="37">
        <v>250</v>
      </c>
      <c r="E118" s="37">
        <f t="shared" si="7"/>
        <v>0</v>
      </c>
      <c r="F118" s="37">
        <v>0</v>
      </c>
      <c r="H118" s="142"/>
    </row>
    <row r="119" spans="1:9" ht="15.75" x14ac:dyDescent="0.25">
      <c r="A119">
        <v>119</v>
      </c>
      <c r="B119" s="83" t="s">
        <v>78</v>
      </c>
      <c r="C119" s="37">
        <v>200</v>
      </c>
      <c r="D119" s="37">
        <v>200</v>
      </c>
      <c r="E119" s="37">
        <f t="shared" si="7"/>
        <v>0</v>
      </c>
      <c r="F119" s="37">
        <v>200</v>
      </c>
    </row>
    <row r="120" spans="1:9" ht="16.5" thickBot="1" x14ac:dyDescent="0.3">
      <c r="A120">
        <v>120</v>
      </c>
      <c r="B120" s="69" t="s">
        <v>28</v>
      </c>
      <c r="C120" s="37">
        <v>450</v>
      </c>
      <c r="D120" s="37">
        <v>450</v>
      </c>
      <c r="E120" s="37">
        <f t="shared" si="7"/>
        <v>0</v>
      </c>
      <c r="F120" s="37">
        <v>450</v>
      </c>
    </row>
    <row r="121" spans="1:9" ht="16.5" thickTop="1" x14ac:dyDescent="0.25">
      <c r="A121">
        <v>121</v>
      </c>
      <c r="B121" s="50" t="s">
        <v>64</v>
      </c>
      <c r="C121" s="40">
        <f>SUM(C102:C120)</f>
        <v>6910</v>
      </c>
      <c r="D121" s="40">
        <f>SUM(D102:D120)</f>
        <v>6910</v>
      </c>
      <c r="E121" s="40">
        <f>SUM(E102:E120)</f>
        <v>0</v>
      </c>
      <c r="F121" s="40">
        <f>SUM(F102:F120)</f>
        <v>7160</v>
      </c>
    </row>
    <row r="122" spans="1:9" ht="15.75" x14ac:dyDescent="0.25">
      <c r="A122">
        <v>122</v>
      </c>
      <c r="B122" s="50"/>
      <c r="C122" s="38"/>
      <c r="D122" s="38"/>
      <c r="E122" s="152"/>
      <c r="F122" s="38"/>
    </row>
    <row r="123" spans="1:9" ht="15.75" x14ac:dyDescent="0.25">
      <c r="A123">
        <v>123</v>
      </c>
      <c r="B123" s="46" t="s">
        <v>102</v>
      </c>
      <c r="C123" s="147"/>
      <c r="D123" s="147"/>
      <c r="E123" s="147"/>
      <c r="F123" s="147"/>
    </row>
    <row r="124" spans="1:9" ht="15.75" x14ac:dyDescent="0.25">
      <c r="A124">
        <v>124</v>
      </c>
      <c r="B124" s="68" t="s">
        <v>35</v>
      </c>
      <c r="C124" s="37">
        <v>6240</v>
      </c>
      <c r="D124" s="37">
        <v>3907.5</v>
      </c>
      <c r="E124" s="37">
        <v>2332</v>
      </c>
      <c r="F124" s="37">
        <v>6240</v>
      </c>
    </row>
    <row r="125" spans="1:9" ht="15.75" x14ac:dyDescent="0.25">
      <c r="A125">
        <v>125</v>
      </c>
      <c r="B125" s="68" t="s">
        <v>45</v>
      </c>
      <c r="C125" s="37">
        <v>18032</v>
      </c>
      <c r="D125" s="37">
        <v>18029.740000000002</v>
      </c>
      <c r="E125" s="37">
        <f t="shared" ref="E125:E130" si="8">SUM(C125-D125)</f>
        <v>2.2599999999983993</v>
      </c>
      <c r="F125" s="37">
        <v>18032</v>
      </c>
    </row>
    <row r="126" spans="1:9" ht="15.75" x14ac:dyDescent="0.25">
      <c r="A126">
        <v>126</v>
      </c>
      <c r="B126" s="68" t="s">
        <v>33</v>
      </c>
      <c r="C126" s="37">
        <v>1856</v>
      </c>
      <c r="D126" s="37">
        <v>1563.26</v>
      </c>
      <c r="E126" s="37">
        <f t="shared" si="8"/>
        <v>292.74</v>
      </c>
      <c r="F126" s="37">
        <v>1856</v>
      </c>
    </row>
    <row r="127" spans="1:9" ht="15.75" x14ac:dyDescent="0.25">
      <c r="A127">
        <v>127</v>
      </c>
      <c r="B127" s="68" t="s">
        <v>75</v>
      </c>
      <c r="C127" s="37">
        <v>500</v>
      </c>
      <c r="D127" s="37">
        <v>0</v>
      </c>
      <c r="E127" s="37">
        <f t="shared" si="8"/>
        <v>500</v>
      </c>
      <c r="F127" s="37">
        <v>0</v>
      </c>
      <c r="I127" s="142"/>
    </row>
    <row r="128" spans="1:9" ht="15.75" x14ac:dyDescent="0.25">
      <c r="A128">
        <v>128</v>
      </c>
      <c r="B128" s="68" t="s">
        <v>2</v>
      </c>
      <c r="C128" s="37">
        <v>100</v>
      </c>
      <c r="D128" s="37">
        <v>0</v>
      </c>
      <c r="E128" s="37">
        <f t="shared" si="8"/>
        <v>100</v>
      </c>
      <c r="F128" s="37">
        <v>100</v>
      </c>
    </row>
    <row r="129" spans="1:17" ht="15.75" x14ac:dyDescent="0.25">
      <c r="A129">
        <v>129</v>
      </c>
      <c r="B129" s="68" t="s">
        <v>17</v>
      </c>
      <c r="C129" s="37">
        <v>200</v>
      </c>
      <c r="D129" s="37">
        <v>0</v>
      </c>
      <c r="E129" s="37">
        <f t="shared" si="8"/>
        <v>200</v>
      </c>
      <c r="F129" s="37">
        <v>200</v>
      </c>
    </row>
    <row r="130" spans="1:17" ht="16.5" thickBot="1" x14ac:dyDescent="0.3">
      <c r="A130">
        <v>130</v>
      </c>
      <c r="B130" s="85" t="s">
        <v>98</v>
      </c>
      <c r="C130" s="76">
        <v>0</v>
      </c>
      <c r="D130" s="76">
        <v>0</v>
      </c>
      <c r="E130" s="37">
        <f t="shared" si="8"/>
        <v>0</v>
      </c>
      <c r="F130" s="76">
        <v>0</v>
      </c>
    </row>
    <row r="131" spans="1:17" ht="16.5" thickTop="1" x14ac:dyDescent="0.25">
      <c r="A131">
        <v>131</v>
      </c>
      <c r="B131" s="50" t="s">
        <v>61</v>
      </c>
      <c r="C131" s="44">
        <f>SUM(C124:C130)</f>
        <v>26928</v>
      </c>
      <c r="D131" s="55">
        <f>SUM(D124:D130)</f>
        <v>23500.5</v>
      </c>
      <c r="E131" s="55">
        <f>SUM(E124:E130)</f>
        <v>3426.9999999999982</v>
      </c>
      <c r="F131" s="55">
        <f>SUM(F124:F130)</f>
        <v>26428</v>
      </c>
    </row>
    <row r="132" spans="1:17" ht="15.75" x14ac:dyDescent="0.25">
      <c r="A132">
        <v>132</v>
      </c>
      <c r="B132" s="50"/>
      <c r="C132" s="152"/>
      <c r="D132" s="153"/>
      <c r="E132" s="152"/>
      <c r="F132" s="152"/>
      <c r="H132" s="145"/>
    </row>
    <row r="133" spans="1:17" ht="15.75" x14ac:dyDescent="0.25">
      <c r="A133">
        <v>133</v>
      </c>
      <c r="B133" s="46" t="s">
        <v>18</v>
      </c>
      <c r="C133" s="147"/>
      <c r="D133" s="147"/>
      <c r="E133" s="147"/>
      <c r="F133" s="147"/>
    </row>
    <row r="134" spans="1:17" ht="15.75" x14ac:dyDescent="0.25">
      <c r="A134">
        <v>134</v>
      </c>
      <c r="B134" s="66" t="s">
        <v>103</v>
      </c>
      <c r="C134" s="37">
        <v>7925</v>
      </c>
      <c r="D134" s="37"/>
      <c r="E134" s="37">
        <v>-2125</v>
      </c>
      <c r="F134" s="37">
        <v>8500</v>
      </c>
    </row>
    <row r="135" spans="1:17" ht="15.75" x14ac:dyDescent="0.25">
      <c r="A135">
        <v>135</v>
      </c>
      <c r="B135" s="68" t="s">
        <v>155</v>
      </c>
      <c r="C135" s="37"/>
      <c r="D135" s="37">
        <v>1090</v>
      </c>
      <c r="E135" s="37"/>
      <c r="F135" s="37"/>
      <c r="G135" s="219"/>
    </row>
    <row r="136" spans="1:17" ht="15.75" x14ac:dyDescent="0.25">
      <c r="A136">
        <v>136</v>
      </c>
      <c r="B136" s="68" t="s">
        <v>199</v>
      </c>
      <c r="C136" s="37"/>
      <c r="D136" s="37">
        <v>0</v>
      </c>
      <c r="E136" s="37"/>
      <c r="F136" s="37">
        <v>2000</v>
      </c>
      <c r="G136" s="219"/>
      <c r="I136" s="138"/>
    </row>
    <row r="137" spans="1:17" ht="15.75" x14ac:dyDescent="0.25">
      <c r="A137">
        <v>137</v>
      </c>
      <c r="B137" s="68" t="s">
        <v>194</v>
      </c>
      <c r="C137" s="56"/>
      <c r="D137" s="160">
        <v>5000</v>
      </c>
      <c r="E137" s="37"/>
      <c r="F137" s="160"/>
      <c r="G137" s="220"/>
      <c r="I137" s="138"/>
    </row>
    <row r="138" spans="1:17" ht="15.75" x14ac:dyDescent="0.25">
      <c r="A138">
        <v>138</v>
      </c>
      <c r="B138" s="68" t="s">
        <v>195</v>
      </c>
      <c r="C138" s="56"/>
      <c r="D138" s="37">
        <v>890</v>
      </c>
      <c r="E138" s="37"/>
      <c r="F138" s="37"/>
      <c r="G138" s="219"/>
      <c r="I138" s="211"/>
      <c r="K138" s="37">
        <v>1090</v>
      </c>
      <c r="O138" s="37">
        <v>7925</v>
      </c>
      <c r="Q138" s="37">
        <v>1090</v>
      </c>
    </row>
    <row r="139" spans="1:17" ht="15.75" x14ac:dyDescent="0.25">
      <c r="A139">
        <v>139</v>
      </c>
      <c r="B139" s="197" t="s">
        <v>198</v>
      </c>
      <c r="C139" s="56"/>
      <c r="D139" s="167">
        <v>1500</v>
      </c>
      <c r="E139" s="37"/>
      <c r="F139" s="56"/>
      <c r="G139" s="166"/>
      <c r="I139" s="138"/>
      <c r="K139" s="37">
        <v>0</v>
      </c>
      <c r="O139" s="37"/>
      <c r="Q139" s="37">
        <v>0</v>
      </c>
    </row>
    <row r="140" spans="1:17" ht="15.75" x14ac:dyDescent="0.25">
      <c r="A140">
        <v>140</v>
      </c>
      <c r="B140" s="68" t="s">
        <v>118</v>
      </c>
      <c r="C140" s="56"/>
      <c r="D140" s="37">
        <v>175</v>
      </c>
      <c r="E140" s="37"/>
      <c r="F140" s="56"/>
      <c r="G140" s="166"/>
      <c r="I140" s="212"/>
      <c r="K140" s="160">
        <v>5000</v>
      </c>
      <c r="O140" s="37"/>
      <c r="Q140" s="160">
        <v>5000</v>
      </c>
    </row>
    <row r="141" spans="1:17" ht="15.75" x14ac:dyDescent="0.25">
      <c r="A141">
        <v>141</v>
      </c>
      <c r="B141" s="68" t="s">
        <v>153</v>
      </c>
      <c r="C141" s="56"/>
      <c r="D141" s="37">
        <v>0</v>
      </c>
      <c r="E141" s="37"/>
      <c r="F141" s="56"/>
      <c r="G141" s="166"/>
      <c r="I141" s="138"/>
      <c r="K141" s="37">
        <v>890</v>
      </c>
      <c r="O141" s="56"/>
      <c r="Q141" s="37">
        <v>890</v>
      </c>
    </row>
    <row r="142" spans="1:17" ht="15.75" x14ac:dyDescent="0.25">
      <c r="A142">
        <v>142</v>
      </c>
      <c r="B142" s="68" t="s">
        <v>117</v>
      </c>
      <c r="C142" s="56"/>
      <c r="D142" s="37">
        <v>317.95</v>
      </c>
      <c r="E142" s="37"/>
      <c r="F142" s="146"/>
      <c r="G142" s="221"/>
      <c r="I142" s="138"/>
      <c r="K142" s="167">
        <v>1500</v>
      </c>
      <c r="O142" s="56"/>
      <c r="Q142" s="167">
        <v>1500</v>
      </c>
    </row>
    <row r="143" spans="1:17" ht="15.75" x14ac:dyDescent="0.25">
      <c r="A143">
        <v>143</v>
      </c>
      <c r="B143" s="68" t="s">
        <v>119</v>
      </c>
      <c r="C143" s="56"/>
      <c r="D143" s="37">
        <v>1077</v>
      </c>
      <c r="E143" s="37"/>
      <c r="F143" s="37"/>
      <c r="G143" s="219"/>
      <c r="I143" s="138"/>
      <c r="K143" s="37">
        <v>175</v>
      </c>
      <c r="O143" s="56"/>
      <c r="Q143" s="37">
        <v>175</v>
      </c>
    </row>
    <row r="144" spans="1:17" ht="15.75" x14ac:dyDescent="0.25">
      <c r="A144">
        <v>144</v>
      </c>
      <c r="B144" s="66" t="s">
        <v>67</v>
      </c>
      <c r="C144" s="37">
        <v>300</v>
      </c>
      <c r="D144" s="37">
        <v>232.8</v>
      </c>
      <c r="E144" s="37">
        <f>SUM(C144-D144)</f>
        <v>67.199999999999989</v>
      </c>
      <c r="F144" s="37">
        <v>300</v>
      </c>
      <c r="G144" s="166"/>
      <c r="I144" s="138"/>
      <c r="K144" s="37">
        <v>0</v>
      </c>
      <c r="O144" s="56"/>
      <c r="Q144" s="37">
        <v>0</v>
      </c>
    </row>
    <row r="145" spans="1:17" ht="15.75" x14ac:dyDescent="0.25">
      <c r="A145">
        <v>145</v>
      </c>
      <c r="B145" s="66" t="s">
        <v>168</v>
      </c>
      <c r="C145" s="56"/>
      <c r="D145" s="37"/>
      <c r="E145" s="37"/>
      <c r="F145" s="56"/>
      <c r="G145" s="165"/>
      <c r="I145" s="145"/>
      <c r="K145" s="37">
        <v>317.95</v>
      </c>
      <c r="O145" s="56"/>
      <c r="Q145" s="37">
        <v>317.95</v>
      </c>
    </row>
    <row r="146" spans="1:17" ht="15.75" x14ac:dyDescent="0.25">
      <c r="A146">
        <v>146</v>
      </c>
      <c r="B146" s="197" t="s">
        <v>154</v>
      </c>
      <c r="C146" s="37"/>
      <c r="D146" s="37">
        <v>1040</v>
      </c>
      <c r="E146" s="37">
        <f>SUM(C146-D146)</f>
        <v>-1040</v>
      </c>
      <c r="F146" s="37">
        <v>2080</v>
      </c>
      <c r="G146" s="165"/>
      <c r="I146" s="111"/>
      <c r="K146" s="37"/>
      <c r="O146" s="56"/>
      <c r="Q146" s="37">
        <v>1077</v>
      </c>
    </row>
    <row r="147" spans="1:17" ht="15.75" x14ac:dyDescent="0.25">
      <c r="A147">
        <v>147</v>
      </c>
      <c r="B147" s="197" t="s">
        <v>169</v>
      </c>
      <c r="C147" s="56"/>
      <c r="D147" s="37">
        <v>504</v>
      </c>
      <c r="E147" s="37">
        <v>-504</v>
      </c>
      <c r="F147" s="37">
        <v>300</v>
      </c>
      <c r="G147" s="165"/>
      <c r="I147" s="111"/>
      <c r="K147" s="37">
        <v>232.8</v>
      </c>
      <c r="O147" s="56"/>
      <c r="Q147" s="145">
        <f>SUM(Q138:Q146)</f>
        <v>10049.950000000001</v>
      </c>
    </row>
    <row r="148" spans="1:17" ht="15.75" x14ac:dyDescent="0.25">
      <c r="A148">
        <v>148</v>
      </c>
      <c r="B148" s="68"/>
      <c r="C148" s="56"/>
      <c r="D148" s="37"/>
      <c r="E148" s="37"/>
      <c r="F148" s="56"/>
      <c r="G148" s="165"/>
      <c r="I148" s="111"/>
      <c r="K148" s="37"/>
      <c r="O148" s="37">
        <v>300</v>
      </c>
      <c r="Q148" s="111">
        <v>-7925</v>
      </c>
    </row>
    <row r="149" spans="1:17" ht="15.75" x14ac:dyDescent="0.25">
      <c r="A149">
        <v>149</v>
      </c>
      <c r="B149" s="71" t="s">
        <v>5</v>
      </c>
      <c r="C149" s="37"/>
      <c r="D149" s="37"/>
      <c r="E149" s="37"/>
      <c r="F149" s="37"/>
      <c r="G149" s="145"/>
      <c r="H149" s="142"/>
      <c r="I149" s="111"/>
      <c r="K149" s="37">
        <v>1040</v>
      </c>
      <c r="O149" s="56"/>
      <c r="Q149" s="145">
        <f>SUM(Q147:Q148)</f>
        <v>2124.9500000000007</v>
      </c>
    </row>
    <row r="150" spans="1:17" ht="15.75" x14ac:dyDescent="0.25">
      <c r="A150">
        <v>150</v>
      </c>
      <c r="B150" s="68" t="s">
        <v>50</v>
      </c>
      <c r="C150" s="37">
        <v>4434</v>
      </c>
      <c r="D150" s="37">
        <v>2974</v>
      </c>
      <c r="E150" s="37">
        <f t="shared" ref="E150:E156" si="9">SUM(C150-D150)</f>
        <v>1460</v>
      </c>
      <c r="F150" s="37">
        <v>4874.1000000000004</v>
      </c>
      <c r="H150" s="37">
        <v>2974</v>
      </c>
      <c r="I150" s="111"/>
      <c r="K150" s="37">
        <v>504</v>
      </c>
      <c r="O150" s="37"/>
    </row>
    <row r="151" spans="1:17" ht="15.75" x14ac:dyDescent="0.25">
      <c r="A151">
        <v>151</v>
      </c>
      <c r="B151" s="68" t="s">
        <v>51</v>
      </c>
      <c r="C151" s="37">
        <v>25</v>
      </c>
      <c r="D151" s="37">
        <v>25</v>
      </c>
      <c r="E151" s="37">
        <f t="shared" si="9"/>
        <v>0</v>
      </c>
      <c r="F151" s="37">
        <v>25</v>
      </c>
      <c r="H151" s="37">
        <v>25</v>
      </c>
      <c r="I151" s="111"/>
      <c r="K151" s="37"/>
      <c r="O151" s="56"/>
    </row>
    <row r="152" spans="1:17" ht="15.75" x14ac:dyDescent="0.25">
      <c r="A152">
        <v>152</v>
      </c>
      <c r="B152" s="68" t="s">
        <v>52</v>
      </c>
      <c r="C152" s="37">
        <v>211</v>
      </c>
      <c r="D152" s="37">
        <v>211</v>
      </c>
      <c r="E152" s="37">
        <f t="shared" si="9"/>
        <v>0</v>
      </c>
      <c r="F152" s="37">
        <v>211</v>
      </c>
      <c r="H152" s="37">
        <v>211</v>
      </c>
      <c r="I152" s="145"/>
      <c r="K152" s="37"/>
      <c r="M152">
        <v>20031</v>
      </c>
      <c r="O152" s="56"/>
    </row>
    <row r="153" spans="1:17" ht="15.75" x14ac:dyDescent="0.25">
      <c r="A153">
        <v>153</v>
      </c>
      <c r="B153" s="68" t="s">
        <v>43</v>
      </c>
      <c r="C153" s="37">
        <v>289</v>
      </c>
      <c r="D153" s="37">
        <v>450</v>
      </c>
      <c r="E153" s="37">
        <f t="shared" si="9"/>
        <v>-161</v>
      </c>
      <c r="F153" s="37">
        <v>31</v>
      </c>
      <c r="H153" s="37">
        <v>450</v>
      </c>
      <c r="K153" s="37"/>
      <c r="M153">
        <v>3780</v>
      </c>
      <c r="O153" s="37"/>
    </row>
    <row r="154" spans="1:17" ht="15.75" x14ac:dyDescent="0.25">
      <c r="A154">
        <v>154</v>
      </c>
      <c r="B154" s="68" t="s">
        <v>53</v>
      </c>
      <c r="C154" s="37">
        <v>120</v>
      </c>
      <c r="D154" s="37">
        <v>119.75</v>
      </c>
      <c r="E154" s="37">
        <f t="shared" si="9"/>
        <v>0.25</v>
      </c>
      <c r="F154" s="37">
        <v>120</v>
      </c>
      <c r="H154" s="37">
        <v>119.75</v>
      </c>
      <c r="I154" s="146">
        <v>3780</v>
      </c>
      <c r="K154" s="37"/>
      <c r="M154">
        <v>1077</v>
      </c>
      <c r="O154" s="37">
        <v>4434</v>
      </c>
    </row>
    <row r="155" spans="1:17" ht="15.75" x14ac:dyDescent="0.25">
      <c r="A155">
        <v>155</v>
      </c>
      <c r="B155" s="71" t="s">
        <v>83</v>
      </c>
      <c r="C155" s="37">
        <v>1000</v>
      </c>
      <c r="D155" s="37">
        <v>2114</v>
      </c>
      <c r="E155" s="37">
        <f t="shared" si="9"/>
        <v>-1114</v>
      </c>
      <c r="F155" s="37">
        <v>2000</v>
      </c>
      <c r="H155" s="145">
        <f>SUM(H150:H154)</f>
        <v>3779.75</v>
      </c>
      <c r="I155">
        <v>1077</v>
      </c>
      <c r="K155" s="37"/>
      <c r="M155">
        <f>SUM(M152:M154)</f>
        <v>24888</v>
      </c>
      <c r="O155" s="37">
        <v>25</v>
      </c>
    </row>
    <row r="156" spans="1:17" ht="15.75" x14ac:dyDescent="0.25">
      <c r="A156">
        <v>156</v>
      </c>
      <c r="B156" s="66" t="s">
        <v>19</v>
      </c>
      <c r="C156" s="37">
        <v>1650</v>
      </c>
      <c r="D156" s="37">
        <v>1390</v>
      </c>
      <c r="E156" s="37">
        <f t="shared" si="9"/>
        <v>260</v>
      </c>
      <c r="F156" s="37">
        <v>1800</v>
      </c>
      <c r="I156" s="145">
        <f>SUM(I154:I155)</f>
        <v>4857</v>
      </c>
      <c r="K156" s="37"/>
      <c r="O156" s="37">
        <v>211</v>
      </c>
    </row>
    <row r="157" spans="1:17" ht="15.75" x14ac:dyDescent="0.25">
      <c r="A157">
        <v>157</v>
      </c>
      <c r="B157" s="66" t="s">
        <v>29</v>
      </c>
      <c r="C157" s="37">
        <v>500</v>
      </c>
      <c r="D157" s="37">
        <v>104.72</v>
      </c>
      <c r="E157" s="37">
        <v>395</v>
      </c>
      <c r="F157" s="37">
        <v>500</v>
      </c>
      <c r="K157" s="37"/>
      <c r="O157" s="37">
        <v>289</v>
      </c>
    </row>
    <row r="158" spans="1:17" ht="15.75" x14ac:dyDescent="0.25">
      <c r="A158">
        <v>158</v>
      </c>
      <c r="B158" s="83" t="s">
        <v>196</v>
      </c>
      <c r="C158" s="37">
        <v>6500</v>
      </c>
      <c r="D158" s="76"/>
      <c r="E158" s="37">
        <v>827</v>
      </c>
      <c r="F158" s="37">
        <v>5800</v>
      </c>
      <c r="K158" s="37">
        <v>2114</v>
      </c>
      <c r="O158" s="37">
        <v>120</v>
      </c>
    </row>
    <row r="159" spans="1:17" ht="15.75" x14ac:dyDescent="0.25">
      <c r="A159">
        <v>159</v>
      </c>
      <c r="B159" s="68" t="s">
        <v>120</v>
      </c>
      <c r="C159" s="37"/>
      <c r="D159" s="37">
        <v>1200</v>
      </c>
      <c r="E159" s="37"/>
      <c r="F159" s="37">
        <v>1200</v>
      </c>
      <c r="K159" s="37">
        <v>1390</v>
      </c>
      <c r="O159" s="37">
        <v>1000</v>
      </c>
    </row>
    <row r="160" spans="1:17" ht="15.75" x14ac:dyDescent="0.25">
      <c r="A160">
        <v>160</v>
      </c>
      <c r="B160" s="68" t="s">
        <v>121</v>
      </c>
      <c r="C160" s="37"/>
      <c r="D160" s="37">
        <v>1800</v>
      </c>
      <c r="E160" s="36"/>
      <c r="F160" s="37">
        <v>1800</v>
      </c>
      <c r="K160" s="37">
        <v>104.72</v>
      </c>
      <c r="O160" s="37">
        <v>1650</v>
      </c>
    </row>
    <row r="161" spans="1:15" ht="15.75" x14ac:dyDescent="0.25">
      <c r="A161">
        <v>161</v>
      </c>
      <c r="B161" s="68" t="s">
        <v>122</v>
      </c>
      <c r="C161" s="37"/>
      <c r="D161" s="37">
        <v>0</v>
      </c>
      <c r="E161" s="36"/>
      <c r="F161" s="37">
        <v>200</v>
      </c>
      <c r="K161" s="76"/>
      <c r="O161" s="37">
        <v>500</v>
      </c>
    </row>
    <row r="162" spans="1:15" ht="16.5" thickBot="1" x14ac:dyDescent="0.3">
      <c r="A162">
        <v>162</v>
      </c>
      <c r="B162" s="126" t="s">
        <v>123</v>
      </c>
      <c r="C162" s="37"/>
      <c r="D162" s="64">
        <v>2673</v>
      </c>
      <c r="E162" s="150"/>
      <c r="F162" s="76">
        <v>2700</v>
      </c>
      <c r="K162" s="37">
        <v>1200</v>
      </c>
      <c r="O162" s="37">
        <v>6500</v>
      </c>
    </row>
    <row r="163" spans="1:15" ht="16.5" thickTop="1" x14ac:dyDescent="0.25">
      <c r="A163">
        <v>163</v>
      </c>
      <c r="B163" s="128" t="s">
        <v>65</v>
      </c>
      <c r="C163" s="40">
        <f>SUM(C134:C162)</f>
        <v>22954</v>
      </c>
      <c r="D163" s="40">
        <f>SUM(D134:D162)</f>
        <v>24888.22</v>
      </c>
      <c r="E163" s="55">
        <f>SUM(E134:E162)</f>
        <v>-1934.5500000000002</v>
      </c>
      <c r="F163" s="52">
        <f>SUM(F134:F162)</f>
        <v>34441.1</v>
      </c>
      <c r="K163" s="37">
        <v>1800</v>
      </c>
      <c r="O163" s="37"/>
    </row>
    <row r="164" spans="1:15" ht="15.75" x14ac:dyDescent="0.25">
      <c r="A164">
        <v>164</v>
      </c>
      <c r="B164" s="50"/>
      <c r="C164" s="38"/>
      <c r="D164" s="38"/>
      <c r="E164" s="45"/>
      <c r="F164" s="41"/>
      <c r="K164" s="37">
        <v>0</v>
      </c>
      <c r="O164" s="37"/>
    </row>
    <row r="165" spans="1:15" ht="16.5" thickBot="1" x14ac:dyDescent="0.3">
      <c r="A165">
        <v>165</v>
      </c>
      <c r="B165" s="127" t="s">
        <v>6</v>
      </c>
      <c r="C165" s="147"/>
      <c r="D165" s="147"/>
      <c r="E165" s="147"/>
      <c r="F165" s="147"/>
      <c r="K165" s="64">
        <v>2673</v>
      </c>
      <c r="O165" s="37"/>
    </row>
    <row r="166" spans="1:15" ht="16.5" thickTop="1" x14ac:dyDescent="0.25">
      <c r="A166">
        <v>166</v>
      </c>
      <c r="B166" s="66" t="s">
        <v>66</v>
      </c>
      <c r="C166" s="37">
        <v>1800</v>
      </c>
      <c r="D166" s="37">
        <v>1480.96</v>
      </c>
      <c r="E166" s="37">
        <f t="shared" ref="E166:E171" si="10">SUM(C166-D166)</f>
        <v>319.03999999999996</v>
      </c>
      <c r="F166" s="37">
        <v>1800</v>
      </c>
      <c r="K166" s="145">
        <f>SUM(K138:K165)</f>
        <v>20031.47</v>
      </c>
      <c r="O166" s="37">
        <f>SUM(O138:O165)</f>
        <v>22954</v>
      </c>
    </row>
    <row r="167" spans="1:15" ht="15.75" x14ac:dyDescent="0.25">
      <c r="A167">
        <v>167</v>
      </c>
      <c r="B167" s="66" t="s">
        <v>152</v>
      </c>
      <c r="C167" s="37">
        <v>0</v>
      </c>
      <c r="D167" s="37">
        <v>0</v>
      </c>
      <c r="E167" s="37">
        <f t="shared" si="10"/>
        <v>0</v>
      </c>
      <c r="F167" s="37">
        <v>0</v>
      </c>
    </row>
    <row r="168" spans="1:15" ht="15.75" x14ac:dyDescent="0.25">
      <c r="A168">
        <v>168</v>
      </c>
      <c r="B168" s="71" t="s">
        <v>2</v>
      </c>
      <c r="C168" s="37">
        <v>100</v>
      </c>
      <c r="D168" s="37">
        <v>0</v>
      </c>
      <c r="E168" s="37">
        <f t="shared" si="10"/>
        <v>100</v>
      </c>
      <c r="F168" s="37">
        <v>0</v>
      </c>
    </row>
    <row r="169" spans="1:15" ht="15.75" x14ac:dyDescent="0.25">
      <c r="A169">
        <v>169</v>
      </c>
      <c r="B169" s="66" t="s">
        <v>3</v>
      </c>
      <c r="C169" s="37"/>
      <c r="D169" s="37"/>
      <c r="E169" s="37"/>
      <c r="F169" s="37"/>
    </row>
    <row r="170" spans="1:15" ht="15.75" x14ac:dyDescent="0.25">
      <c r="A170">
        <v>170</v>
      </c>
      <c r="B170" s="71" t="s">
        <v>36</v>
      </c>
      <c r="C170" s="37">
        <v>8000</v>
      </c>
      <c r="D170" s="37">
        <v>7511</v>
      </c>
      <c r="E170" s="37">
        <f t="shared" si="10"/>
        <v>489</v>
      </c>
      <c r="F170" s="37">
        <v>8000</v>
      </c>
    </row>
    <row r="171" spans="1:15" ht="15.75" x14ac:dyDescent="0.25">
      <c r="A171">
        <v>171</v>
      </c>
      <c r="B171" s="71" t="s">
        <v>34</v>
      </c>
      <c r="C171" s="37">
        <v>0</v>
      </c>
      <c r="D171" s="37">
        <v>0</v>
      </c>
      <c r="E171" s="37">
        <f t="shared" si="10"/>
        <v>0</v>
      </c>
      <c r="F171" s="37">
        <v>0</v>
      </c>
      <c r="G171" s="218" t="s">
        <v>181</v>
      </c>
      <c r="I171" s="142"/>
    </row>
    <row r="172" spans="1:15" ht="15.75" x14ac:dyDescent="0.25">
      <c r="A172">
        <v>172</v>
      </c>
      <c r="B172" s="71" t="s">
        <v>81</v>
      </c>
      <c r="C172" s="146">
        <v>0</v>
      </c>
      <c r="D172" s="146">
        <v>0</v>
      </c>
      <c r="E172" s="146">
        <v>0</v>
      </c>
      <c r="F172" s="146">
        <v>0</v>
      </c>
    </row>
    <row r="173" spans="1:15" ht="15.75" x14ac:dyDescent="0.25">
      <c r="A173">
        <v>173</v>
      </c>
      <c r="B173" s="71" t="s">
        <v>31</v>
      </c>
      <c r="C173" s="37">
        <v>21534</v>
      </c>
      <c r="D173" s="37">
        <v>21354</v>
      </c>
      <c r="E173" s="37">
        <f>SUM(C173-D173)</f>
        <v>180</v>
      </c>
      <c r="F173" s="37">
        <v>21534</v>
      </c>
    </row>
    <row r="174" spans="1:15" ht="15.75" x14ac:dyDescent="0.25">
      <c r="A174">
        <v>174</v>
      </c>
      <c r="B174" s="68" t="s">
        <v>33</v>
      </c>
      <c r="C174" s="37">
        <v>2259</v>
      </c>
      <c r="D174" s="37">
        <v>2259</v>
      </c>
      <c r="E174" s="37">
        <f>SUM(C174-D174)</f>
        <v>0</v>
      </c>
      <c r="F174" s="37">
        <v>2259</v>
      </c>
    </row>
    <row r="175" spans="1:15" ht="16.5" thickBot="1" x14ac:dyDescent="0.3">
      <c r="A175">
        <v>175</v>
      </c>
      <c r="B175" s="69" t="s">
        <v>17</v>
      </c>
      <c r="C175" s="76">
        <v>0</v>
      </c>
      <c r="D175" s="76">
        <v>506</v>
      </c>
      <c r="E175" s="37">
        <f t="shared" ref="E175" si="11">SUM(C175-D175)</f>
        <v>-506</v>
      </c>
      <c r="F175" s="76">
        <v>600</v>
      </c>
    </row>
    <row r="176" spans="1:15" ht="16.5" thickTop="1" x14ac:dyDescent="0.25">
      <c r="A176">
        <v>176</v>
      </c>
      <c r="B176" s="50" t="s">
        <v>106</v>
      </c>
      <c r="C176" s="208">
        <f>SUM(C166:C175)</f>
        <v>33693</v>
      </c>
      <c r="D176" s="40">
        <f>SUM(D166:D175)</f>
        <v>33110.959999999999</v>
      </c>
      <c r="E176" s="40">
        <f>SUM(E166:E175)</f>
        <v>582.04</v>
      </c>
      <c r="F176" s="40">
        <f>SUM(F166:F175)</f>
        <v>34193</v>
      </c>
    </row>
    <row r="177" spans="1:11" ht="15.75" x14ac:dyDescent="0.25">
      <c r="A177">
        <v>177</v>
      </c>
      <c r="B177" s="46" t="s">
        <v>69</v>
      </c>
      <c r="C177" s="154"/>
      <c r="D177" s="154"/>
      <c r="E177" s="154"/>
      <c r="F177" s="154"/>
    </row>
    <row r="178" spans="1:11" ht="15.75" x14ac:dyDescent="0.25">
      <c r="A178">
        <v>178</v>
      </c>
      <c r="B178" s="68" t="s">
        <v>47</v>
      </c>
      <c r="C178" s="37">
        <v>100</v>
      </c>
      <c r="D178" s="37">
        <v>16</v>
      </c>
      <c r="E178" s="37">
        <f>SUM(C178-D178)</f>
        <v>84</v>
      </c>
      <c r="F178" s="37">
        <v>100</v>
      </c>
    </row>
    <row r="179" spans="1:11" ht="15.75" x14ac:dyDescent="0.25">
      <c r="A179">
        <v>179</v>
      </c>
      <c r="B179" s="68" t="s">
        <v>68</v>
      </c>
      <c r="C179" s="37">
        <v>750</v>
      </c>
      <c r="D179" s="37">
        <v>500</v>
      </c>
      <c r="E179" s="37">
        <f>SUM(C179-D179)</f>
        <v>250</v>
      </c>
      <c r="F179" s="37">
        <v>500</v>
      </c>
      <c r="G179" s="144"/>
      <c r="H179" s="144"/>
      <c r="I179" s="144"/>
    </row>
    <row r="180" spans="1:11" ht="16.5" thickBot="1" x14ac:dyDescent="0.3">
      <c r="A180">
        <v>180</v>
      </c>
      <c r="B180" s="87" t="s">
        <v>48</v>
      </c>
      <c r="C180" s="76">
        <v>57.38</v>
      </c>
      <c r="D180" s="76">
        <v>38.25</v>
      </c>
      <c r="E180" s="37">
        <f>SUM(C180-D180)</f>
        <v>19.130000000000003</v>
      </c>
      <c r="F180" s="76">
        <v>0</v>
      </c>
      <c r="G180" s="144"/>
      <c r="H180" s="144"/>
      <c r="I180" s="144"/>
    </row>
    <row r="181" spans="1:11" ht="16.5" thickTop="1" x14ac:dyDescent="0.25">
      <c r="A181">
        <v>181</v>
      </c>
      <c r="B181" s="50" t="s">
        <v>70</v>
      </c>
      <c r="C181" s="44">
        <f>SUM(C178:C180)</f>
        <v>907.38</v>
      </c>
      <c r="D181" s="44">
        <f>SUM(D178:D180)</f>
        <v>554.25</v>
      </c>
      <c r="E181" s="44">
        <f>SUM(E178:E180)</f>
        <v>353.13</v>
      </c>
      <c r="F181" s="44">
        <f>SUM(F178:F180)</f>
        <v>600</v>
      </c>
    </row>
    <row r="182" spans="1:11" x14ac:dyDescent="0.25">
      <c r="A182">
        <v>182</v>
      </c>
      <c r="B182" s="155"/>
      <c r="C182" s="206"/>
      <c r="D182" s="156"/>
      <c r="E182" s="156"/>
      <c r="F182" s="139"/>
    </row>
    <row r="183" spans="1:11" ht="15.75" x14ac:dyDescent="0.25">
      <c r="A183">
        <v>183</v>
      </c>
      <c r="B183" s="57" t="s">
        <v>156</v>
      </c>
      <c r="C183" s="171">
        <v>2020</v>
      </c>
      <c r="D183" s="147"/>
      <c r="E183" s="147"/>
      <c r="F183" s="171">
        <v>2021</v>
      </c>
    </row>
    <row r="184" spans="1:11" ht="18.75" x14ac:dyDescent="0.3">
      <c r="A184">
        <v>184</v>
      </c>
      <c r="B184" s="172" t="s">
        <v>56</v>
      </c>
      <c r="C184" s="181">
        <f>SUM(C11+C19+C25+C40+C54+C67+C80+C99+C121+C131+C163+C176+C181)</f>
        <v>215503.18</v>
      </c>
      <c r="D184" s="181">
        <f>SUM(D11+D19+D25+D40+D54+D67+D80+D99+D121+D131+D163+D176+D181)</f>
        <v>208041.51</v>
      </c>
      <c r="E184" s="181">
        <f>SUM(E11+E19+E25+E40+E54+E67+E80+E99+E121+E131+E163+E176+E181)</f>
        <v>7460.8399999999974</v>
      </c>
      <c r="F184" s="181">
        <f>SUM(F11+F19+G25+F40+F54+F67+F80+F99+F121+F131+F163+F176+F181)</f>
        <v>231665.25</v>
      </c>
    </row>
    <row r="185" spans="1:11" ht="18.75" x14ac:dyDescent="0.3">
      <c r="A185">
        <v>185</v>
      </c>
      <c r="B185" s="172"/>
      <c r="C185" s="205"/>
      <c r="D185" s="203"/>
      <c r="E185" s="204"/>
      <c r="F185" s="202"/>
    </row>
    <row r="186" spans="1:11" ht="18.75" x14ac:dyDescent="0.3">
      <c r="A186">
        <v>186</v>
      </c>
      <c r="B186" s="172"/>
      <c r="C186" s="202"/>
      <c r="D186" s="203"/>
      <c r="E186" s="204"/>
      <c r="F186" s="202"/>
      <c r="H186" s="210"/>
      <c r="I186" s="210"/>
    </row>
    <row r="187" spans="1:11" ht="15.75" x14ac:dyDescent="0.25">
      <c r="A187">
        <v>187</v>
      </c>
      <c r="B187" s="81" t="s">
        <v>172</v>
      </c>
      <c r="C187" s="157"/>
      <c r="D187" s="158"/>
      <c r="E187" s="159"/>
      <c r="F187" s="157">
        <v>-7461</v>
      </c>
      <c r="K187" s="145"/>
    </row>
    <row r="188" spans="1:11" ht="16.5" thickBot="1" x14ac:dyDescent="0.3">
      <c r="A188">
        <v>188</v>
      </c>
      <c r="B188" s="209" t="s">
        <v>183</v>
      </c>
      <c r="C188" s="157"/>
      <c r="D188" s="158"/>
      <c r="E188" s="159"/>
      <c r="F188" s="157">
        <v>-9875</v>
      </c>
    </row>
    <row r="189" spans="1:11" ht="19.5" thickBot="1" x14ac:dyDescent="0.35">
      <c r="A189">
        <v>189</v>
      </c>
      <c r="B189" s="95" t="s">
        <v>184</v>
      </c>
      <c r="C189" s="158"/>
      <c r="D189" s="159"/>
      <c r="E189" s="159"/>
      <c r="F189" s="173">
        <f>SUM(F184:F188)</f>
        <v>214329.25</v>
      </c>
      <c r="H189" s="210"/>
      <c r="I189" s="210"/>
      <c r="J189" s="210"/>
      <c r="K189" s="210"/>
    </row>
    <row r="190" spans="1:11" ht="19.5" thickTop="1" x14ac:dyDescent="0.3">
      <c r="A190">
        <v>190</v>
      </c>
      <c r="B190" s="98" t="s">
        <v>171</v>
      </c>
      <c r="C190" s="38"/>
      <c r="D190" s="38"/>
      <c r="E190" s="38"/>
      <c r="F190" s="38"/>
      <c r="H190" s="210"/>
      <c r="I190" s="210"/>
      <c r="J190" s="210"/>
      <c r="K190" s="210"/>
    </row>
    <row r="191" spans="1:11" ht="15.75" x14ac:dyDescent="0.25">
      <c r="A191">
        <v>191</v>
      </c>
      <c r="B191" s="100" t="s">
        <v>125</v>
      </c>
      <c r="C191" s="140">
        <v>1532</v>
      </c>
      <c r="D191" s="174"/>
      <c r="E191" s="141"/>
      <c r="F191" s="175"/>
    </row>
    <row r="192" spans="1:11" ht="31.5" x14ac:dyDescent="0.25">
      <c r="A192">
        <v>192</v>
      </c>
      <c r="B192" s="100" t="s">
        <v>89</v>
      </c>
      <c r="C192" s="81">
        <v>6556</v>
      </c>
      <c r="D192" s="194" t="s">
        <v>173</v>
      </c>
      <c r="E192" s="195"/>
      <c r="F192" s="196">
        <v>2020</v>
      </c>
    </row>
    <row r="193" spans="1:6" ht="15.75" x14ac:dyDescent="0.25">
      <c r="A193">
        <v>193</v>
      </c>
      <c r="B193" s="100" t="s">
        <v>90</v>
      </c>
      <c r="C193" s="81">
        <v>995</v>
      </c>
      <c r="D193" s="174"/>
      <c r="E193" s="176"/>
      <c r="F193" s="177"/>
    </row>
    <row r="194" spans="1:6" ht="16.5" thickBot="1" x14ac:dyDescent="0.3">
      <c r="A194">
        <v>194</v>
      </c>
      <c r="B194" s="100" t="s">
        <v>126</v>
      </c>
      <c r="C194" s="182">
        <v>792</v>
      </c>
      <c r="D194" s="178"/>
      <c r="E194" s="179"/>
      <c r="F194" s="180"/>
    </row>
    <row r="195" spans="1:6" ht="17.25" thickTop="1" thickBot="1" x14ac:dyDescent="0.3">
      <c r="A195">
        <v>195</v>
      </c>
      <c r="B195" s="104" t="s">
        <v>56</v>
      </c>
      <c r="C195" s="190">
        <f>SUM(C191:C194)</f>
        <v>9875</v>
      </c>
      <c r="D195" s="191"/>
      <c r="E195" s="192"/>
      <c r="F195" s="193"/>
    </row>
    <row r="196" spans="1:6" ht="15.75" x14ac:dyDescent="0.25">
      <c r="C196" s="183"/>
      <c r="D196" s="184"/>
      <c r="E196" s="183"/>
      <c r="F196" s="185"/>
    </row>
    <row r="197" spans="1:6" ht="15.75" x14ac:dyDescent="0.25">
      <c r="B197" s="184" t="s">
        <v>205</v>
      </c>
      <c r="C197" s="183"/>
      <c r="D197" s="184"/>
      <c r="E197" s="183"/>
      <c r="F197" s="185"/>
    </row>
    <row r="198" spans="1:6" ht="15.75" x14ac:dyDescent="0.25">
      <c r="B198" s="184" t="s">
        <v>197</v>
      </c>
      <c r="C198" s="111"/>
      <c r="D198" s="184"/>
      <c r="E198" s="111"/>
      <c r="F198" s="138"/>
    </row>
    <row r="199" spans="1:6" ht="15.75" x14ac:dyDescent="0.25">
      <c r="C199" s="186"/>
      <c r="D199" s="184"/>
      <c r="E199" s="138"/>
      <c r="F199" s="186"/>
    </row>
    <row r="200" spans="1:6" ht="15.75" x14ac:dyDescent="0.25">
      <c r="C200" s="187"/>
      <c r="D200" s="185"/>
      <c r="E200" s="188"/>
      <c r="F200" s="189"/>
    </row>
  </sheetData>
  <pageMargins left="0.7" right="0.7" top="0.75" bottom="0.75" header="0.3" footer="0.3"/>
  <pageSetup scale="66" fitToHeight="4" orientation="portrait" r:id="rId1"/>
  <headerFooter>
    <oddHeader xml:space="preserve">&amp;C&amp;"Times New Roman,Bold"&amp;12Town of Windham
General Accounts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opLeftCell="A46" workbookViewId="0">
      <selection activeCell="N71" sqref="N71"/>
    </sheetView>
  </sheetViews>
  <sheetFormatPr defaultRowHeight="15" x14ac:dyDescent="0.25"/>
  <cols>
    <col min="1" max="1" width="5.140625" customWidth="1"/>
    <col min="2" max="2" width="39.7109375" customWidth="1"/>
    <col min="3" max="3" width="20.42578125" customWidth="1"/>
    <col min="4" max="4" width="18.42578125" customWidth="1"/>
    <col min="5" max="5" width="17.85546875" customWidth="1"/>
    <col min="6" max="6" width="18.7109375" customWidth="1"/>
    <col min="9" max="9" width="27" customWidth="1"/>
  </cols>
  <sheetData>
    <row r="1" spans="1:14" ht="15.75" x14ac:dyDescent="0.25">
      <c r="A1">
        <v>1</v>
      </c>
      <c r="B1" s="34" t="s">
        <v>190</v>
      </c>
      <c r="C1" s="92" t="s">
        <v>143</v>
      </c>
      <c r="D1" s="92" t="s">
        <v>80</v>
      </c>
      <c r="E1" s="92" t="s">
        <v>142</v>
      </c>
      <c r="F1" s="35" t="s">
        <v>144</v>
      </c>
      <c r="J1" s="34"/>
      <c r="K1" s="92"/>
      <c r="L1" s="92"/>
      <c r="M1" s="92"/>
      <c r="N1" s="35"/>
    </row>
    <row r="2" spans="1:14" ht="15.75" x14ac:dyDescent="0.25">
      <c r="A2">
        <v>2</v>
      </c>
      <c r="B2" s="113" t="s">
        <v>58</v>
      </c>
      <c r="C2" s="35"/>
      <c r="D2" s="92"/>
      <c r="E2" s="92"/>
      <c r="F2" s="35"/>
      <c r="J2" s="113"/>
      <c r="K2" s="35"/>
      <c r="L2" s="92"/>
      <c r="M2" s="92"/>
      <c r="N2" s="35"/>
    </row>
    <row r="3" spans="1:14" ht="15.75" x14ac:dyDescent="0.25">
      <c r="A3">
        <v>3</v>
      </c>
      <c r="B3" s="59" t="s">
        <v>200</v>
      </c>
      <c r="C3" s="60">
        <v>1212</v>
      </c>
      <c r="D3" s="60">
        <v>512</v>
      </c>
      <c r="E3" s="37">
        <v>700</v>
      </c>
      <c r="F3" s="60">
        <v>512</v>
      </c>
    </row>
    <row r="4" spans="1:14" ht="15.75" x14ac:dyDescent="0.25">
      <c r="A4">
        <v>4</v>
      </c>
      <c r="B4" s="59" t="s">
        <v>186</v>
      </c>
      <c r="C4" s="37">
        <v>3084</v>
      </c>
      <c r="D4" s="37">
        <v>2541</v>
      </c>
      <c r="E4" s="37"/>
      <c r="F4" s="37">
        <v>2600</v>
      </c>
    </row>
    <row r="5" spans="1:14" ht="15.75" x14ac:dyDescent="0.25">
      <c r="A5">
        <v>5</v>
      </c>
      <c r="B5" s="59" t="s">
        <v>187</v>
      </c>
      <c r="C5" s="37">
        <v>14162</v>
      </c>
      <c r="D5" s="37">
        <v>14161</v>
      </c>
      <c r="E5" s="37">
        <v>1</v>
      </c>
      <c r="F5" s="37">
        <v>20000</v>
      </c>
    </row>
    <row r="6" spans="1:14" ht="16.5" thickBot="1" x14ac:dyDescent="0.3">
      <c r="A6">
        <v>6</v>
      </c>
      <c r="B6" s="59" t="s">
        <v>185</v>
      </c>
      <c r="C6" s="37">
        <v>8391</v>
      </c>
      <c r="D6" s="37">
        <v>8391</v>
      </c>
      <c r="E6" s="37">
        <v>543</v>
      </c>
      <c r="F6" s="60">
        <v>9000</v>
      </c>
      <c r="H6" s="142"/>
    </row>
    <row r="7" spans="1:14" ht="16.5" thickTop="1" x14ac:dyDescent="0.25">
      <c r="A7">
        <v>11</v>
      </c>
      <c r="B7" s="39" t="s">
        <v>58</v>
      </c>
      <c r="C7" s="40">
        <f>SUM(C3:C6)</f>
        <v>26849</v>
      </c>
      <c r="D7" s="40">
        <f>SUM(D3:D6)</f>
        <v>25605</v>
      </c>
      <c r="E7" s="40">
        <f>SUM(E3:E6)</f>
        <v>1244</v>
      </c>
      <c r="F7" s="40">
        <f>SUM(F3:F6)</f>
        <v>32112</v>
      </c>
    </row>
    <row r="8" spans="1:14" ht="15.75" x14ac:dyDescent="0.25">
      <c r="A8">
        <v>12</v>
      </c>
      <c r="B8" s="149"/>
      <c r="C8" s="41"/>
      <c r="D8" s="41"/>
      <c r="E8" s="41"/>
      <c r="F8" s="41"/>
    </row>
    <row r="9" spans="1:14" ht="15.75" x14ac:dyDescent="0.25">
      <c r="A9">
        <v>13</v>
      </c>
      <c r="B9" s="42" t="s">
        <v>1</v>
      </c>
      <c r="C9" s="37"/>
      <c r="D9" s="37"/>
      <c r="E9" s="37"/>
      <c r="F9" s="37"/>
      <c r="H9" s="142"/>
    </row>
    <row r="10" spans="1:14" ht="15.75" x14ac:dyDescent="0.25">
      <c r="A10">
        <v>14</v>
      </c>
      <c r="B10" s="66" t="s">
        <v>188</v>
      </c>
      <c r="C10" s="37">
        <v>805</v>
      </c>
      <c r="D10" s="37">
        <v>421</v>
      </c>
      <c r="E10" s="37">
        <f t="shared" ref="E10" si="0">SUM(C10-D10)</f>
        <v>384</v>
      </c>
      <c r="F10" s="37">
        <v>855</v>
      </c>
    </row>
    <row r="11" spans="1:14" ht="15.75" x14ac:dyDescent="0.25">
      <c r="A11">
        <v>15</v>
      </c>
      <c r="B11" s="66" t="s">
        <v>3</v>
      </c>
      <c r="C11" s="37">
        <v>2707</v>
      </c>
      <c r="D11" s="37">
        <v>2818</v>
      </c>
      <c r="E11" s="37">
        <v>-111</v>
      </c>
      <c r="F11" s="161">
        <v>3220</v>
      </c>
    </row>
    <row r="12" spans="1:14" ht="15.75" x14ac:dyDescent="0.25">
      <c r="A12">
        <v>19</v>
      </c>
      <c r="B12" s="43" t="s">
        <v>59</v>
      </c>
      <c r="C12" s="45">
        <f>SUM(C10:C11)</f>
        <v>3512</v>
      </c>
      <c r="D12" s="41">
        <f>SUM(D10:D11)</f>
        <v>3239</v>
      </c>
      <c r="E12" s="41">
        <f>SUM(E10:E11)</f>
        <v>273</v>
      </c>
      <c r="F12" s="41">
        <f>SUM(F10:F11)</f>
        <v>4075</v>
      </c>
    </row>
    <row r="13" spans="1:14" ht="15.75" x14ac:dyDescent="0.25">
      <c r="A13">
        <v>20</v>
      </c>
      <c r="B13" s="43"/>
      <c r="C13" s="45"/>
      <c r="D13" s="41"/>
      <c r="E13" s="41"/>
      <c r="F13" s="41"/>
    </row>
    <row r="14" spans="1:14" ht="15.75" x14ac:dyDescent="0.25">
      <c r="A14">
        <v>21</v>
      </c>
      <c r="B14" s="49" t="s">
        <v>177</v>
      </c>
      <c r="C14" s="45"/>
      <c r="D14" s="41"/>
      <c r="E14" s="45"/>
      <c r="F14" s="45"/>
    </row>
    <row r="15" spans="1:14" ht="15.75" x14ac:dyDescent="0.25">
      <c r="A15">
        <v>22</v>
      </c>
      <c r="B15" s="49"/>
      <c r="C15" s="45"/>
      <c r="D15" s="41"/>
      <c r="E15" s="45"/>
      <c r="F15" s="45"/>
    </row>
    <row r="16" spans="1:14" ht="15.75" x14ac:dyDescent="0.25">
      <c r="A16">
        <v>23</v>
      </c>
      <c r="B16" s="71" t="s">
        <v>201</v>
      </c>
      <c r="C16" s="45">
        <v>1615</v>
      </c>
      <c r="D16" s="41">
        <v>1615</v>
      </c>
      <c r="E16" s="45">
        <v>0</v>
      </c>
      <c r="F16" s="45">
        <v>1615</v>
      </c>
      <c r="G16" s="162" t="s">
        <v>180</v>
      </c>
    </row>
    <row r="17" spans="1:9" ht="15.75" x14ac:dyDescent="0.25">
      <c r="A17">
        <v>25</v>
      </c>
      <c r="B17" s="148" t="s">
        <v>202</v>
      </c>
      <c r="C17" s="45">
        <f>SUM(C16:C16)</f>
        <v>1615</v>
      </c>
      <c r="D17" s="45">
        <f>SUM(D16:D16)</f>
        <v>1615</v>
      </c>
      <c r="E17" s="45">
        <v>0</v>
      </c>
      <c r="F17" s="45">
        <f>SUM(F16:F16)</f>
        <v>1615</v>
      </c>
    </row>
    <row r="18" spans="1:9" ht="15.75" x14ac:dyDescent="0.25">
      <c r="A18">
        <v>26</v>
      </c>
      <c r="B18" s="53"/>
      <c r="C18" s="45"/>
      <c r="D18" s="45"/>
      <c r="E18" s="45"/>
      <c r="F18" s="45"/>
    </row>
    <row r="19" spans="1:9" ht="15.75" x14ac:dyDescent="0.25">
      <c r="A19">
        <v>27</v>
      </c>
      <c r="B19" s="46" t="s">
        <v>24</v>
      </c>
      <c r="C19" s="37"/>
      <c r="D19" s="37"/>
      <c r="E19" s="37"/>
      <c r="F19" s="37"/>
    </row>
    <row r="20" spans="1:9" ht="15.75" x14ac:dyDescent="0.25">
      <c r="A20">
        <v>28</v>
      </c>
      <c r="B20" s="71" t="s">
        <v>188</v>
      </c>
      <c r="C20" s="37">
        <v>3750</v>
      </c>
      <c r="D20" s="37">
        <v>1123</v>
      </c>
      <c r="E20" s="37">
        <f>SUM(C20-D20)</f>
        <v>2627</v>
      </c>
      <c r="F20" s="37">
        <v>400</v>
      </c>
    </row>
    <row r="21" spans="1:9" ht="15.75" x14ac:dyDescent="0.25">
      <c r="A21">
        <v>30</v>
      </c>
      <c r="B21" s="71" t="s">
        <v>201</v>
      </c>
      <c r="C21" s="143">
        <v>7266</v>
      </c>
      <c r="D21" s="143">
        <v>5082</v>
      </c>
      <c r="E21" s="143">
        <f>SUM(C21-D21)</f>
        <v>2184</v>
      </c>
      <c r="F21" s="143">
        <v>6460</v>
      </c>
      <c r="G21" s="163" t="s">
        <v>165</v>
      </c>
    </row>
    <row r="22" spans="1:9" ht="15.75" x14ac:dyDescent="0.25">
      <c r="A22">
        <v>40</v>
      </c>
      <c r="B22" s="47" t="s">
        <v>104</v>
      </c>
      <c r="C22" s="48">
        <f>SUM(C20:C21)</f>
        <v>11016</v>
      </c>
      <c r="D22" s="48">
        <f>SUM(D20:D21)</f>
        <v>6205</v>
      </c>
      <c r="E22" s="48">
        <f>SUM(E20:E21)</f>
        <v>4811</v>
      </c>
      <c r="F22" s="48">
        <f>SUM(F20:F21)</f>
        <v>6860</v>
      </c>
    </row>
    <row r="23" spans="1:9" ht="15.75" x14ac:dyDescent="0.25">
      <c r="A23">
        <v>41</v>
      </c>
      <c r="B23" s="47"/>
      <c r="C23" s="48"/>
      <c r="D23" s="48"/>
      <c r="E23" s="45"/>
      <c r="F23" s="48"/>
    </row>
    <row r="24" spans="1:9" ht="15.75" x14ac:dyDescent="0.25">
      <c r="A24">
        <v>43</v>
      </c>
      <c r="B24" s="222" t="s">
        <v>175</v>
      </c>
      <c r="C24" s="37"/>
      <c r="D24" s="37"/>
      <c r="E24" s="37"/>
      <c r="F24" s="37"/>
    </row>
    <row r="25" spans="1:9" ht="16.5" thickBot="1" x14ac:dyDescent="0.3">
      <c r="A25">
        <v>44</v>
      </c>
      <c r="B25" s="223" t="s">
        <v>188</v>
      </c>
      <c r="C25" s="201">
        <v>11500</v>
      </c>
      <c r="D25" s="201">
        <v>8833</v>
      </c>
      <c r="E25" s="201">
        <v>2667</v>
      </c>
      <c r="F25" s="201">
        <v>9856</v>
      </c>
      <c r="H25" s="145"/>
    </row>
    <row r="26" spans="1:9" ht="16.5" thickTop="1" x14ac:dyDescent="0.25">
      <c r="A26">
        <v>54</v>
      </c>
      <c r="B26" s="47" t="s">
        <v>146</v>
      </c>
      <c r="C26" s="48">
        <f>SUM(C25:C25)</f>
        <v>11500</v>
      </c>
      <c r="D26" s="48">
        <f>SUM(D24:D25)</f>
        <v>8833</v>
      </c>
      <c r="E26" s="48">
        <f>SUM(E24:E25)</f>
        <v>2667</v>
      </c>
      <c r="F26" s="48">
        <f>SUM(F24:F25)</f>
        <v>9856</v>
      </c>
      <c r="H26" s="216"/>
      <c r="I26" s="185"/>
    </row>
    <row r="27" spans="1:9" ht="15.75" x14ac:dyDescent="0.25">
      <c r="A27">
        <v>55</v>
      </c>
      <c r="B27" s="47"/>
      <c r="C27" s="147"/>
      <c r="D27" s="147"/>
      <c r="E27" s="147"/>
      <c r="F27" s="147"/>
      <c r="H27" s="111"/>
      <c r="I27" s="185"/>
    </row>
    <row r="28" spans="1:9" ht="15.75" x14ac:dyDescent="0.25">
      <c r="A28">
        <v>56</v>
      </c>
      <c r="B28" s="49" t="s">
        <v>105</v>
      </c>
      <c r="C28" s="147"/>
      <c r="D28" s="147"/>
      <c r="E28" s="147"/>
      <c r="F28" s="147"/>
      <c r="H28" s="216"/>
      <c r="I28" s="185"/>
    </row>
    <row r="29" spans="1:9" ht="15.75" x14ac:dyDescent="0.25">
      <c r="A29">
        <v>57</v>
      </c>
      <c r="B29" s="66" t="s">
        <v>188</v>
      </c>
      <c r="C29" s="37">
        <v>3550</v>
      </c>
      <c r="D29" s="37">
        <v>120</v>
      </c>
      <c r="E29" s="37">
        <f t="shared" ref="E29:E30" si="1">SUM(C29-D29)</f>
        <v>3430</v>
      </c>
      <c r="F29" s="37">
        <v>1100</v>
      </c>
      <c r="H29" s="185"/>
      <c r="I29" s="185"/>
    </row>
    <row r="30" spans="1:9" ht="15.75" x14ac:dyDescent="0.25">
      <c r="A30">
        <v>58</v>
      </c>
      <c r="B30" s="71" t="s">
        <v>201</v>
      </c>
      <c r="C30" s="37">
        <v>3768</v>
      </c>
      <c r="D30" s="37">
        <v>3879</v>
      </c>
      <c r="E30" s="37">
        <f t="shared" si="1"/>
        <v>-111</v>
      </c>
      <c r="F30" s="37">
        <v>3879</v>
      </c>
    </row>
    <row r="31" spans="1:9" ht="16.5" thickBot="1" x14ac:dyDescent="0.3">
      <c r="A31">
        <v>66</v>
      </c>
      <c r="B31" s="69" t="s">
        <v>21</v>
      </c>
      <c r="C31" s="164"/>
      <c r="D31" s="147"/>
      <c r="E31" s="147"/>
      <c r="F31" s="64"/>
      <c r="G31" s="163" t="s">
        <v>166</v>
      </c>
    </row>
    <row r="32" spans="1:9" ht="16.5" thickTop="1" x14ac:dyDescent="0.25">
      <c r="A32">
        <v>67</v>
      </c>
      <c r="B32" s="50" t="s">
        <v>62</v>
      </c>
      <c r="C32" s="44">
        <f>SUM(C29:C31)</f>
        <v>7318</v>
      </c>
      <c r="D32" s="40">
        <f>SUM(D29:D31)</f>
        <v>3999</v>
      </c>
      <c r="E32" s="40">
        <f>SUM(E29:E31)</f>
        <v>3319</v>
      </c>
      <c r="F32" s="40">
        <f>SUM(F29:F31)</f>
        <v>4979</v>
      </c>
    </row>
    <row r="33" spans="1:9" ht="15.75" x14ac:dyDescent="0.25">
      <c r="A33">
        <v>68</v>
      </c>
      <c r="B33" s="50"/>
      <c r="C33" s="45"/>
      <c r="D33" s="41"/>
      <c r="E33" s="41"/>
      <c r="F33" s="41"/>
    </row>
    <row r="34" spans="1:9" ht="15.75" x14ac:dyDescent="0.25">
      <c r="A34">
        <v>69</v>
      </c>
      <c r="B34" s="46" t="s">
        <v>26</v>
      </c>
      <c r="C34" s="147"/>
      <c r="D34" s="147"/>
      <c r="E34" s="147"/>
      <c r="F34" s="147"/>
    </row>
    <row r="35" spans="1:9" ht="15.75" x14ac:dyDescent="0.25">
      <c r="B35" s="71" t="s">
        <v>188</v>
      </c>
      <c r="C35" s="224">
        <v>47765</v>
      </c>
      <c r="D35" s="224">
        <v>47338</v>
      </c>
      <c r="E35" s="37">
        <f t="shared" ref="E35:E36" si="2">SUM(C35-D35)</f>
        <v>427</v>
      </c>
      <c r="F35" s="224">
        <v>47685</v>
      </c>
    </row>
    <row r="36" spans="1:9" ht="16.5" thickBot="1" x14ac:dyDescent="0.3">
      <c r="B36" s="71" t="s">
        <v>201</v>
      </c>
      <c r="C36" s="37">
        <v>829</v>
      </c>
      <c r="D36" s="37">
        <v>834</v>
      </c>
      <c r="E36" s="37">
        <f t="shared" si="2"/>
        <v>-5</v>
      </c>
      <c r="F36" s="37">
        <v>834</v>
      </c>
    </row>
    <row r="37" spans="1:9" ht="16.5" thickTop="1" x14ac:dyDescent="0.25">
      <c r="A37">
        <v>80</v>
      </c>
      <c r="B37" s="50" t="s">
        <v>60</v>
      </c>
      <c r="C37" s="52">
        <f>SUM(C35:C36)</f>
        <v>48594</v>
      </c>
      <c r="D37" s="52">
        <f>SUM(D35:D36)</f>
        <v>48172</v>
      </c>
      <c r="E37" s="52">
        <f>SUM(E35:E36)</f>
        <v>422</v>
      </c>
      <c r="F37" s="213">
        <f>SUM(F35:F36)</f>
        <v>48519</v>
      </c>
      <c r="G37" s="215"/>
      <c r="H37" s="215"/>
      <c r="I37" s="215"/>
    </row>
    <row r="38" spans="1:9" ht="15.75" x14ac:dyDescent="0.25">
      <c r="A38">
        <v>81</v>
      </c>
      <c r="B38" s="50"/>
      <c r="C38" s="151"/>
      <c r="D38" s="151"/>
      <c r="E38" s="151"/>
      <c r="F38" s="214"/>
      <c r="G38" s="185"/>
      <c r="H38" s="185"/>
      <c r="I38" s="185"/>
    </row>
    <row r="39" spans="1:9" ht="15.75" x14ac:dyDescent="0.25">
      <c r="A39">
        <v>82</v>
      </c>
      <c r="B39" s="46" t="s">
        <v>16</v>
      </c>
      <c r="C39" s="147"/>
      <c r="D39" s="147"/>
      <c r="E39" s="147"/>
      <c r="F39" s="147"/>
    </row>
    <row r="40" spans="1:9" ht="15.75" x14ac:dyDescent="0.25">
      <c r="A40">
        <v>83</v>
      </c>
      <c r="B40" s="169" t="s">
        <v>188</v>
      </c>
      <c r="C40" s="37">
        <v>2000</v>
      </c>
      <c r="D40" s="37">
        <v>10490</v>
      </c>
      <c r="E40" s="37">
        <f t="shared" ref="E40:E41" si="3">SUM(C40-D40)</f>
        <v>-8490</v>
      </c>
      <c r="F40" s="37">
        <v>10600</v>
      </c>
    </row>
    <row r="41" spans="1:9" ht="16.5" thickBot="1" x14ac:dyDescent="0.3">
      <c r="A41">
        <v>84</v>
      </c>
      <c r="B41" s="71" t="s">
        <v>201</v>
      </c>
      <c r="C41" s="37">
        <v>11707</v>
      </c>
      <c r="D41" s="37">
        <v>10920</v>
      </c>
      <c r="E41" s="37">
        <f t="shared" si="3"/>
        <v>787</v>
      </c>
      <c r="F41" s="37">
        <v>11842</v>
      </c>
    </row>
    <row r="42" spans="1:9" ht="16.5" thickTop="1" x14ac:dyDescent="0.25">
      <c r="A42">
        <v>99</v>
      </c>
      <c r="B42" s="50" t="s">
        <v>63</v>
      </c>
      <c r="C42" s="41">
        <f>SUM(C40:C41)</f>
        <v>13707</v>
      </c>
      <c r="D42" s="40">
        <f>SUM(D40:D41)</f>
        <v>21410</v>
      </c>
      <c r="E42" s="40">
        <f>SUM(E40:E41)</f>
        <v>-7703</v>
      </c>
      <c r="F42" s="40">
        <f>SUM(F40:F41)</f>
        <v>22442</v>
      </c>
      <c r="G42" s="116"/>
    </row>
    <row r="43" spans="1:9" ht="15.75" x14ac:dyDescent="0.25">
      <c r="A43">
        <v>100</v>
      </c>
      <c r="B43" s="50"/>
      <c r="C43" s="38"/>
      <c r="D43" s="38"/>
      <c r="E43" s="38"/>
      <c r="F43" s="38"/>
      <c r="G43" s="145"/>
    </row>
    <row r="44" spans="1:9" ht="16.5" thickBot="1" x14ac:dyDescent="0.3">
      <c r="A44">
        <v>101</v>
      </c>
      <c r="B44" s="53" t="s">
        <v>27</v>
      </c>
      <c r="C44" s="147">
        <v>6910</v>
      </c>
      <c r="D44" s="147">
        <v>6910</v>
      </c>
      <c r="E44" s="147">
        <v>0</v>
      </c>
      <c r="F44" s="147">
        <v>7160</v>
      </c>
      <c r="G44" s="163" t="s">
        <v>167</v>
      </c>
    </row>
    <row r="45" spans="1:9" ht="16.5" thickTop="1" x14ac:dyDescent="0.25">
      <c r="A45">
        <v>122</v>
      </c>
      <c r="B45" s="50" t="s">
        <v>64</v>
      </c>
      <c r="C45" s="40">
        <v>6910</v>
      </c>
      <c r="D45" s="40">
        <v>6910</v>
      </c>
      <c r="E45" s="40">
        <v>0</v>
      </c>
      <c r="F45" s="40">
        <v>7160</v>
      </c>
    </row>
    <row r="46" spans="1:9" ht="15.75" x14ac:dyDescent="0.25">
      <c r="A46">
        <v>123</v>
      </c>
      <c r="B46" s="50"/>
      <c r="C46" s="38"/>
      <c r="D46" s="38"/>
      <c r="E46" s="152"/>
      <c r="F46" s="38"/>
    </row>
    <row r="47" spans="1:9" ht="15.75" x14ac:dyDescent="0.25">
      <c r="A47">
        <v>124</v>
      </c>
      <c r="B47" s="46" t="s">
        <v>102</v>
      </c>
      <c r="C47" s="147"/>
      <c r="D47" s="147"/>
      <c r="E47" s="147"/>
      <c r="F47" s="147"/>
    </row>
    <row r="48" spans="1:9" ht="15.75" x14ac:dyDescent="0.25">
      <c r="A48">
        <v>125</v>
      </c>
      <c r="B48" s="71" t="s">
        <v>201</v>
      </c>
      <c r="C48" s="37">
        <v>26128</v>
      </c>
      <c r="D48" s="37">
        <v>23501</v>
      </c>
      <c r="E48" s="37">
        <v>2627</v>
      </c>
      <c r="F48" s="37">
        <v>26128</v>
      </c>
    </row>
    <row r="49" spans="1:14" ht="16.5" thickBot="1" x14ac:dyDescent="0.3">
      <c r="A49">
        <v>126</v>
      </c>
      <c r="B49" s="71" t="s">
        <v>188</v>
      </c>
      <c r="C49" s="37">
        <v>800</v>
      </c>
      <c r="D49" s="37">
        <v>0</v>
      </c>
      <c r="E49" s="37">
        <f t="shared" ref="E49" si="4">SUM(C49-D49)</f>
        <v>800</v>
      </c>
      <c r="F49" s="37">
        <v>300</v>
      </c>
    </row>
    <row r="50" spans="1:14" ht="16.5" thickTop="1" x14ac:dyDescent="0.25">
      <c r="A50">
        <v>132</v>
      </c>
      <c r="B50" s="50" t="s">
        <v>61</v>
      </c>
      <c r="C50" s="44">
        <f>SUM(C48:C49)</f>
        <v>26928</v>
      </c>
      <c r="D50" s="55">
        <f>SUM(D48:D49)</f>
        <v>23501</v>
      </c>
      <c r="E50" s="55">
        <f>SUM(E48:E49)</f>
        <v>3427</v>
      </c>
      <c r="F50" s="55">
        <f>SUM(F48:F49)</f>
        <v>26428</v>
      </c>
      <c r="K50" s="37"/>
    </row>
    <row r="51" spans="1:14" ht="15.75" x14ac:dyDescent="0.25">
      <c r="A51">
        <v>133</v>
      </c>
      <c r="B51" s="50"/>
      <c r="C51" s="152"/>
      <c r="D51" s="153"/>
      <c r="E51" s="152"/>
      <c r="F51" s="152"/>
      <c r="H51" s="145"/>
      <c r="K51" s="37"/>
    </row>
    <row r="52" spans="1:14" ht="15.75" x14ac:dyDescent="0.25">
      <c r="A52">
        <v>134</v>
      </c>
      <c r="B52" s="46" t="s">
        <v>18</v>
      </c>
      <c r="C52" s="147"/>
      <c r="D52" s="147"/>
      <c r="E52" s="147"/>
      <c r="F52" s="147"/>
      <c r="K52" s="145"/>
    </row>
    <row r="53" spans="1:14" ht="15.75" x14ac:dyDescent="0.25">
      <c r="A53">
        <v>135</v>
      </c>
      <c r="B53" s="66" t="s">
        <v>204</v>
      </c>
      <c r="C53" s="37">
        <v>16798</v>
      </c>
      <c r="D53" s="37">
        <v>20032</v>
      </c>
      <c r="E53" s="37">
        <f t="shared" ref="E53:E55" si="5">SUM(C53-D53)</f>
        <v>-3234</v>
      </c>
      <c r="F53" s="37">
        <v>28103</v>
      </c>
    </row>
    <row r="54" spans="1:14" ht="15.75" x14ac:dyDescent="0.25">
      <c r="B54" s="66" t="s">
        <v>5</v>
      </c>
      <c r="C54" s="37">
        <v>5079</v>
      </c>
      <c r="D54" s="37">
        <v>3780</v>
      </c>
      <c r="E54" s="37">
        <f t="shared" si="5"/>
        <v>1299</v>
      </c>
      <c r="F54" s="37">
        <v>5261</v>
      </c>
    </row>
    <row r="55" spans="1:14" ht="16.5" thickBot="1" x14ac:dyDescent="0.3">
      <c r="A55">
        <v>136</v>
      </c>
      <c r="B55" s="71" t="s">
        <v>201</v>
      </c>
      <c r="C55" s="37">
        <v>1077</v>
      </c>
      <c r="D55" s="37">
        <v>1077</v>
      </c>
      <c r="E55" s="37">
        <f t="shared" si="5"/>
        <v>0</v>
      </c>
      <c r="F55" s="37">
        <v>1077</v>
      </c>
      <c r="G55" s="37"/>
    </row>
    <row r="56" spans="1:14" ht="16.5" thickTop="1" x14ac:dyDescent="0.25">
      <c r="A56">
        <v>164</v>
      </c>
      <c r="B56" s="128" t="s">
        <v>65</v>
      </c>
      <c r="C56" s="40">
        <f>SUM(C53:C55)</f>
        <v>22954</v>
      </c>
      <c r="D56" s="40">
        <f>SUM(D53:D55)</f>
        <v>24889</v>
      </c>
      <c r="E56" s="52">
        <f>SUM(E53:E55)</f>
        <v>-1935</v>
      </c>
      <c r="F56" s="52">
        <f>SUM(F53:F55)</f>
        <v>34441</v>
      </c>
    </row>
    <row r="57" spans="1:14" ht="15.75" x14ac:dyDescent="0.25">
      <c r="A57">
        <v>165</v>
      </c>
      <c r="B57" s="50"/>
      <c r="C57" s="38"/>
      <c r="D57" s="38"/>
      <c r="E57" s="45"/>
      <c r="F57" s="41"/>
      <c r="K57" s="37"/>
      <c r="L57" s="37"/>
      <c r="M57" s="145"/>
    </row>
    <row r="58" spans="1:14" ht="15.75" x14ac:dyDescent="0.25">
      <c r="A58">
        <v>166</v>
      </c>
      <c r="B58" s="127" t="s">
        <v>6</v>
      </c>
      <c r="C58" s="147"/>
      <c r="D58" s="147"/>
      <c r="E58" s="147"/>
      <c r="F58" s="147"/>
    </row>
    <row r="59" spans="1:14" ht="15.75" x14ac:dyDescent="0.25">
      <c r="A59">
        <v>167</v>
      </c>
      <c r="B59" s="66" t="s">
        <v>203</v>
      </c>
      <c r="C59" s="37">
        <v>1900</v>
      </c>
      <c r="D59" s="37">
        <v>1987</v>
      </c>
      <c r="E59" s="37">
        <f t="shared" ref="E59:E60" si="6">SUM(C59-D59)</f>
        <v>-87</v>
      </c>
      <c r="F59" s="37">
        <v>2400</v>
      </c>
      <c r="K59" s="145"/>
    </row>
    <row r="60" spans="1:14" ht="16.5" thickBot="1" x14ac:dyDescent="0.3">
      <c r="A60">
        <v>168</v>
      </c>
      <c r="B60" s="71" t="s">
        <v>201</v>
      </c>
      <c r="C60" s="37">
        <v>31793</v>
      </c>
      <c r="D60" s="37">
        <v>31124</v>
      </c>
      <c r="E60" s="37">
        <f t="shared" si="6"/>
        <v>669</v>
      </c>
      <c r="F60" s="37">
        <v>31793</v>
      </c>
      <c r="N60" s="37"/>
    </row>
    <row r="61" spans="1:14" ht="16.5" thickTop="1" x14ac:dyDescent="0.25">
      <c r="A61">
        <v>177</v>
      </c>
      <c r="B61" s="50" t="s">
        <v>106</v>
      </c>
      <c r="C61" s="208">
        <f>SUM(C59:C60)</f>
        <v>33693</v>
      </c>
      <c r="D61" s="40">
        <f>SUM(D59:D60)</f>
        <v>33111</v>
      </c>
      <c r="E61" s="40">
        <f>SUM(E59:E60)</f>
        <v>582</v>
      </c>
      <c r="F61" s="40">
        <f>SUM(F59:F60)</f>
        <v>34193</v>
      </c>
    </row>
    <row r="62" spans="1:14" ht="15.75" x14ac:dyDescent="0.25">
      <c r="B62" s="50"/>
      <c r="C62" s="225"/>
      <c r="D62" s="41"/>
      <c r="E62" s="41"/>
      <c r="F62" s="41"/>
    </row>
    <row r="63" spans="1:14" ht="15.75" x14ac:dyDescent="0.25">
      <c r="A63">
        <v>178</v>
      </c>
      <c r="B63" s="46" t="s">
        <v>69</v>
      </c>
      <c r="C63" s="154"/>
      <c r="D63" s="154"/>
      <c r="E63" s="154"/>
      <c r="F63" s="154"/>
    </row>
    <row r="64" spans="1:14" ht="15.75" x14ac:dyDescent="0.25">
      <c r="A64">
        <v>179</v>
      </c>
      <c r="B64" s="71" t="s">
        <v>188</v>
      </c>
      <c r="C64" s="37">
        <v>100</v>
      </c>
      <c r="D64" s="37">
        <v>16</v>
      </c>
      <c r="E64" s="37">
        <f>SUM(C64-D64)</f>
        <v>84</v>
      </c>
      <c r="F64" s="37">
        <v>100</v>
      </c>
    </row>
    <row r="65" spans="1:9" ht="16.5" thickBot="1" x14ac:dyDescent="0.3">
      <c r="A65">
        <v>180</v>
      </c>
      <c r="B65" s="71" t="s">
        <v>201</v>
      </c>
      <c r="C65" s="37">
        <v>807</v>
      </c>
      <c r="D65" s="37">
        <v>538</v>
      </c>
      <c r="E65" s="37">
        <f>SUM(C65-D65)</f>
        <v>269</v>
      </c>
      <c r="F65" s="37">
        <v>650</v>
      </c>
      <c r="G65" s="144"/>
      <c r="H65" s="144"/>
      <c r="I65" s="144"/>
    </row>
    <row r="66" spans="1:9" ht="16.5" thickTop="1" x14ac:dyDescent="0.25">
      <c r="A66">
        <v>182</v>
      </c>
      <c r="B66" s="50" t="s">
        <v>70</v>
      </c>
      <c r="C66" s="44">
        <f>SUM(C64:C65)</f>
        <v>907</v>
      </c>
      <c r="D66" s="44">
        <f>SUM(D64:D65)</f>
        <v>554</v>
      </c>
      <c r="E66" s="44">
        <f>SUM(E64:E65)</f>
        <v>353</v>
      </c>
      <c r="F66" s="44">
        <f>SUM(F64:F65)</f>
        <v>750</v>
      </c>
    </row>
    <row r="67" spans="1:9" x14ac:dyDescent="0.25">
      <c r="A67">
        <v>183</v>
      </c>
      <c r="B67" s="155"/>
      <c r="C67" s="206"/>
      <c r="D67" s="156"/>
      <c r="E67" s="156"/>
      <c r="F67" s="139"/>
    </row>
    <row r="68" spans="1:9" ht="15.75" x14ac:dyDescent="0.25">
      <c r="A68">
        <v>184</v>
      </c>
      <c r="B68" s="57" t="s">
        <v>156</v>
      </c>
      <c r="C68" s="171">
        <v>2020</v>
      </c>
      <c r="D68" s="147"/>
      <c r="E68" s="147"/>
      <c r="F68" s="171">
        <v>2021</v>
      </c>
    </row>
    <row r="69" spans="1:9" ht="18.75" x14ac:dyDescent="0.3">
      <c r="A69">
        <v>185</v>
      </c>
      <c r="B69" s="226" t="s">
        <v>56</v>
      </c>
      <c r="C69" s="181">
        <f>SUM(C7+C12+C17+C22+C26+C32+C37+C42+C45+C50+C56+C61+C66)</f>
        <v>215503</v>
      </c>
      <c r="D69" s="181">
        <f>SUM(D7+D12+D17+D22+D26+D32+D37+D42+D45+D50+D56+D61+D66)</f>
        <v>208043</v>
      </c>
      <c r="E69" s="181">
        <f>SUM(E7+E12+E17+E22+E26+E32+E37+E42+E45+E50+E56+E61+E66)</f>
        <v>7460</v>
      </c>
      <c r="F69" s="181">
        <f>SUM(F7+F12+G17+F22+F26+F32+F37+F42+F45+F50+F56+F61+F66)</f>
        <v>231815</v>
      </c>
    </row>
    <row r="70" spans="1:9" ht="15.75" x14ac:dyDescent="0.25">
      <c r="A70">
        <v>188</v>
      </c>
      <c r="B70" s="81" t="s">
        <v>172</v>
      </c>
      <c r="C70" s="157"/>
      <c r="D70" s="158"/>
      <c r="E70" s="159"/>
      <c r="F70" s="157">
        <v>-7460</v>
      </c>
      <c r="I70" s="157">
        <v>-7460</v>
      </c>
    </row>
    <row r="71" spans="1:9" ht="16.5" thickBot="1" x14ac:dyDescent="0.3">
      <c r="A71">
        <v>189</v>
      </c>
      <c r="B71" s="209" t="s">
        <v>183</v>
      </c>
      <c r="C71" s="157"/>
      <c r="D71" s="158"/>
      <c r="E71" s="159"/>
      <c r="F71" s="157">
        <v>-9875</v>
      </c>
      <c r="I71" s="157">
        <v>-9875</v>
      </c>
    </row>
    <row r="72" spans="1:9" ht="19.5" thickBot="1" x14ac:dyDescent="0.35">
      <c r="A72">
        <v>190</v>
      </c>
      <c r="B72" s="95" t="s">
        <v>184</v>
      </c>
      <c r="C72" s="158"/>
      <c r="D72" s="159"/>
      <c r="E72" s="159"/>
      <c r="F72" s="173">
        <f>SUM(F69:F71)</f>
        <v>214480</v>
      </c>
      <c r="H72" s="210"/>
      <c r="I72" s="210">
        <f>SUM(I70:I71)</f>
        <v>-17335</v>
      </c>
    </row>
    <row r="73" spans="1:9" ht="19.5" thickTop="1" x14ac:dyDescent="0.3">
      <c r="A73">
        <v>191</v>
      </c>
      <c r="B73" s="98" t="s">
        <v>171</v>
      </c>
      <c r="C73" s="38"/>
      <c r="D73" s="38"/>
      <c r="E73" s="38"/>
      <c r="F73" s="38"/>
      <c r="H73" s="210"/>
      <c r="I73" s="210"/>
    </row>
    <row r="74" spans="1:9" ht="15.75" x14ac:dyDescent="0.25">
      <c r="A74">
        <v>192</v>
      </c>
      <c r="B74" s="100" t="s">
        <v>125</v>
      </c>
      <c r="C74" s="140">
        <v>1532</v>
      </c>
      <c r="D74" s="174"/>
      <c r="E74" s="141"/>
      <c r="F74" s="175"/>
    </row>
    <row r="75" spans="1:9" ht="15.75" x14ac:dyDescent="0.25">
      <c r="A75">
        <v>193</v>
      </c>
      <c r="B75" s="100" t="s">
        <v>89</v>
      </c>
      <c r="C75" s="81">
        <v>6556</v>
      </c>
      <c r="D75" s="194" t="s">
        <v>173</v>
      </c>
      <c r="E75" s="195"/>
      <c r="F75" s="196">
        <v>2020</v>
      </c>
    </row>
    <row r="76" spans="1:9" ht="15.75" x14ac:dyDescent="0.25">
      <c r="A76">
        <v>194</v>
      </c>
      <c r="B76" s="100" t="s">
        <v>90</v>
      </c>
      <c r="C76" s="81">
        <v>995</v>
      </c>
      <c r="D76" s="174"/>
      <c r="E76" s="176"/>
      <c r="F76" s="177"/>
    </row>
    <row r="77" spans="1:9" ht="16.5" thickBot="1" x14ac:dyDescent="0.3">
      <c r="A77">
        <v>195</v>
      </c>
      <c r="B77" s="100" t="s">
        <v>126</v>
      </c>
      <c r="C77" s="182">
        <v>792</v>
      </c>
      <c r="D77" s="178"/>
      <c r="E77" s="179"/>
      <c r="F77" s="180"/>
    </row>
    <row r="78" spans="1:9" ht="17.25" thickTop="1" thickBot="1" x14ac:dyDescent="0.3">
      <c r="A78">
        <v>196</v>
      </c>
      <c r="B78" s="104" t="s">
        <v>56</v>
      </c>
      <c r="C78" s="190">
        <f>SUM(C74:C77)</f>
        <v>9875</v>
      </c>
      <c r="D78" s="191"/>
      <c r="E78" s="192"/>
      <c r="F78" s="193"/>
    </row>
  </sheetData>
  <pageMargins left="0.7" right="0.7" top="0.75" bottom="0.75" header="0.3" footer="0.3"/>
  <pageSetup scale="65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2019 GF </vt:lpstr>
      <vt:lpstr>GF Monthly Review</vt:lpstr>
      <vt:lpstr>Sheet1</vt:lpstr>
      <vt:lpstr>'2019 GF '!Print_Area</vt:lpstr>
      <vt:lpstr>'GF Monthly Review'!Print_Area</vt:lpstr>
      <vt:lpstr>Sheet1!Print_Area</vt:lpstr>
      <vt:lpstr>'2019 GF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</dc:creator>
  <cp:lastModifiedBy>Russ</cp:lastModifiedBy>
  <cp:lastPrinted>2020-12-14T20:33:55Z</cp:lastPrinted>
  <dcterms:created xsi:type="dcterms:W3CDTF">2011-01-01T16:44:04Z</dcterms:created>
  <dcterms:modified xsi:type="dcterms:W3CDTF">2020-12-14T22:50:59Z</dcterms:modified>
</cp:coreProperties>
</file>